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55" windowHeight="9210" firstSheet="2" activeTab="6"/>
  </bookViews>
  <sheets>
    <sheet name="dec 2015" sheetId="54" r:id="rId1"/>
    <sheet name="IAN 2016" sheetId="55" r:id="rId2"/>
    <sheet name="FEB 2016" sheetId="56" r:id="rId3"/>
    <sheet name="MAR 2016" sheetId="57" r:id="rId4"/>
    <sheet name="APR 2016" sheetId="58" r:id="rId5"/>
    <sheet name="MAI 2016" sheetId="59" r:id="rId6"/>
    <sheet name="IUNIE 2016" sheetId="60" r:id="rId7"/>
  </sheets>
  <calcPr calcId="145621"/>
</workbook>
</file>

<file path=xl/calcChain.xml><?xml version="1.0" encoding="utf-8"?>
<calcChain xmlns="http://schemas.openxmlformats.org/spreadsheetml/2006/main">
  <c r="K130" i="60" l="1"/>
  <c r="L130" i="60"/>
  <c r="M130" i="60"/>
  <c r="J130" i="60"/>
  <c r="N125" i="60"/>
  <c r="N126" i="60"/>
  <c r="N87" i="60"/>
  <c r="N86" i="60"/>
  <c r="N83" i="60"/>
  <c r="N88" i="60"/>
  <c r="N85" i="60"/>
  <c r="N84" i="60"/>
  <c r="N102" i="60"/>
  <c r="N98" i="60"/>
  <c r="N61" i="60"/>
  <c r="N64" i="60"/>
  <c r="K18" i="60"/>
  <c r="N25" i="60"/>
  <c r="J18" i="60"/>
  <c r="N16" i="60"/>
  <c r="N71" i="60"/>
  <c r="K60" i="60"/>
  <c r="O74" i="60"/>
  <c r="N7" i="60"/>
  <c r="N8" i="60"/>
  <c r="N9" i="60"/>
  <c r="N10" i="60"/>
  <c r="N11" i="60"/>
  <c r="N13" i="60"/>
  <c r="N14" i="60"/>
  <c r="N17" i="60"/>
  <c r="N15" i="60"/>
  <c r="N19" i="60"/>
  <c r="N21" i="60"/>
  <c r="N24" i="60"/>
  <c r="N28" i="60"/>
  <c r="N23" i="60"/>
  <c r="N20" i="60"/>
  <c r="N26" i="60"/>
  <c r="N27" i="60"/>
  <c r="N22" i="60"/>
  <c r="N30" i="60"/>
  <c r="N31" i="60"/>
  <c r="N32" i="60"/>
  <c r="N33" i="60"/>
  <c r="N35" i="60"/>
  <c r="N38" i="60" s="1"/>
  <c r="N39" i="60"/>
  <c r="N40" i="60"/>
  <c r="N41" i="60"/>
  <c r="N44" i="60"/>
  <c r="N48" i="60" s="1"/>
  <c r="N49" i="60"/>
  <c r="N50" i="60"/>
  <c r="N51" i="60"/>
  <c r="N52" i="60"/>
  <c r="N54" i="60"/>
  <c r="N55" i="60"/>
  <c r="N59" i="60"/>
  <c r="N60" i="60"/>
  <c r="N63" i="60"/>
  <c r="N62" i="60"/>
  <c r="N73" i="60"/>
  <c r="N72" i="60"/>
  <c r="N70" i="60"/>
  <c r="N69" i="60"/>
  <c r="N68" i="60"/>
  <c r="N67" i="60"/>
  <c r="N66" i="60"/>
  <c r="N65" i="60"/>
  <c r="N75" i="60"/>
  <c r="N76" i="60"/>
  <c r="N77" i="60"/>
  <c r="N79" i="60"/>
  <c r="N80" i="60"/>
  <c r="N81" i="60"/>
  <c r="N82" i="60"/>
  <c r="N90" i="60"/>
  <c r="N91" i="60"/>
  <c r="N92" i="60"/>
  <c r="N93" i="60"/>
  <c r="N94" i="60"/>
  <c r="N96" i="60"/>
  <c r="N99" i="60"/>
  <c r="N100" i="60"/>
  <c r="N101" i="60"/>
  <c r="N97" i="60"/>
  <c r="N105" i="60"/>
  <c r="N109" i="60" s="1"/>
  <c r="N110" i="60"/>
  <c r="N114" i="60" s="1"/>
  <c r="N115" i="60"/>
  <c r="N119" i="60" s="1"/>
  <c r="N120" i="60"/>
  <c r="M18" i="60"/>
  <c r="M29" i="60"/>
  <c r="M34" i="60"/>
  <c r="M38" i="60"/>
  <c r="M43" i="60"/>
  <c r="M48" i="60"/>
  <c r="M53" i="60"/>
  <c r="M58" i="60"/>
  <c r="M74" i="60"/>
  <c r="M78" i="60"/>
  <c r="M89" i="60"/>
  <c r="M95" i="60"/>
  <c r="M104" i="60"/>
  <c r="M109" i="60"/>
  <c r="M114" i="60"/>
  <c r="M119" i="60"/>
  <c r="M124" i="60"/>
  <c r="L18" i="60"/>
  <c r="L29" i="60"/>
  <c r="L34" i="60"/>
  <c r="L38" i="60"/>
  <c r="L43" i="60"/>
  <c r="L48" i="60"/>
  <c r="L53" i="60"/>
  <c r="L58" i="60"/>
  <c r="L74" i="60"/>
  <c r="L78" i="60"/>
  <c r="L89" i="60"/>
  <c r="L95" i="60"/>
  <c r="L104" i="60"/>
  <c r="L109" i="60"/>
  <c r="L114" i="60"/>
  <c r="L119" i="60"/>
  <c r="L124" i="60"/>
  <c r="K29" i="60"/>
  <c r="K34" i="60"/>
  <c r="K38" i="60"/>
  <c r="K43" i="60"/>
  <c r="K48" i="60"/>
  <c r="K53" i="60"/>
  <c r="K58" i="60"/>
  <c r="K74" i="60"/>
  <c r="K78" i="60"/>
  <c r="K89" i="60"/>
  <c r="K95" i="60"/>
  <c r="K104" i="60"/>
  <c r="K109" i="60"/>
  <c r="K114" i="60"/>
  <c r="K119" i="60"/>
  <c r="K124" i="60"/>
  <c r="J29" i="60"/>
  <c r="J34" i="60"/>
  <c r="J38" i="60"/>
  <c r="J43" i="60"/>
  <c r="J48" i="60"/>
  <c r="J53" i="60"/>
  <c r="J58" i="60"/>
  <c r="J74" i="60"/>
  <c r="J78" i="60"/>
  <c r="J89" i="60"/>
  <c r="J95" i="60"/>
  <c r="J104" i="60"/>
  <c r="J109" i="60"/>
  <c r="J114" i="60"/>
  <c r="J119" i="60"/>
  <c r="J124" i="60"/>
  <c r="O114" i="59"/>
  <c r="O203" i="59" s="1"/>
  <c r="K102" i="59"/>
  <c r="N102" i="59"/>
  <c r="N100" i="59"/>
  <c r="K112" i="59"/>
  <c r="K111" i="59"/>
  <c r="K110" i="59"/>
  <c r="K109" i="59"/>
  <c r="K108" i="59"/>
  <c r="K107" i="59"/>
  <c r="K106" i="59"/>
  <c r="K105" i="59"/>
  <c r="K104" i="59"/>
  <c r="K103" i="59"/>
  <c r="K101" i="59"/>
  <c r="K100" i="59"/>
  <c r="N45" i="59"/>
  <c r="N46" i="59"/>
  <c r="N44" i="59"/>
  <c r="N49" i="59" s="1"/>
  <c r="N101" i="59"/>
  <c r="N103" i="59"/>
  <c r="N104" i="59"/>
  <c r="N105" i="59"/>
  <c r="N106" i="59"/>
  <c r="N107" i="59"/>
  <c r="N108" i="59"/>
  <c r="N109" i="59"/>
  <c r="N110" i="59"/>
  <c r="N111" i="59"/>
  <c r="N112" i="59"/>
  <c r="N94" i="59"/>
  <c r="N114" i="59" s="1"/>
  <c r="N95" i="59"/>
  <c r="N96" i="59"/>
  <c r="N97" i="59"/>
  <c r="N98" i="59"/>
  <c r="N99" i="59"/>
  <c r="N6" i="59"/>
  <c r="N7" i="59"/>
  <c r="N8" i="59"/>
  <c r="N9" i="59"/>
  <c r="N10" i="59"/>
  <c r="N11" i="59"/>
  <c r="N12" i="59"/>
  <c r="N13" i="59"/>
  <c r="N14" i="59"/>
  <c r="N15" i="59"/>
  <c r="N17" i="59" s="1"/>
  <c r="N18" i="59"/>
  <c r="N37" i="59" s="1"/>
  <c r="N19" i="59"/>
  <c r="N20" i="59"/>
  <c r="N21" i="59"/>
  <c r="N22" i="59"/>
  <c r="N23" i="59"/>
  <c r="N24" i="59"/>
  <c r="N25" i="59"/>
  <c r="N26" i="59"/>
  <c r="N27" i="59"/>
  <c r="N28" i="59"/>
  <c r="N29" i="59"/>
  <c r="N30" i="59"/>
  <c r="N31" i="59"/>
  <c r="N32" i="59"/>
  <c r="N33" i="59"/>
  <c r="N34" i="59"/>
  <c r="N38" i="59"/>
  <c r="N43" i="59" s="1"/>
  <c r="N39" i="59"/>
  <c r="N50" i="59"/>
  <c r="N51" i="59"/>
  <c r="N52" i="59"/>
  <c r="N53" i="59"/>
  <c r="N56" i="59"/>
  <c r="N57" i="59"/>
  <c r="N61" i="59" s="1"/>
  <c r="N62" i="59"/>
  <c r="N68" i="59" s="1"/>
  <c r="N63" i="59"/>
  <c r="N64" i="59"/>
  <c r="N69" i="59"/>
  <c r="N73" i="59"/>
  <c r="N74" i="59"/>
  <c r="N79" i="59" s="1"/>
  <c r="N80" i="59"/>
  <c r="N81" i="59"/>
  <c r="N86" i="59" s="1"/>
  <c r="N82" i="59"/>
  <c r="N83" i="59"/>
  <c r="N87" i="59"/>
  <c r="N93" i="59" s="1"/>
  <c r="N88" i="59"/>
  <c r="N115" i="59"/>
  <c r="N116" i="59"/>
  <c r="N120" i="59" s="1"/>
  <c r="N117" i="59"/>
  <c r="N118" i="59"/>
  <c r="N121" i="59"/>
  <c r="N129" i="59" s="1"/>
  <c r="N122" i="59"/>
  <c r="N123" i="59"/>
  <c r="N124" i="59"/>
  <c r="N125" i="59"/>
  <c r="N126" i="59"/>
  <c r="N130" i="59"/>
  <c r="N131" i="59"/>
  <c r="N132" i="59"/>
  <c r="N133" i="59"/>
  <c r="N134" i="59"/>
  <c r="N135" i="59"/>
  <c r="N136" i="59"/>
  <c r="N137" i="59"/>
  <c r="N138" i="59"/>
  <c r="N139" i="59"/>
  <c r="N143" i="59"/>
  <c r="N144" i="59"/>
  <c r="N145" i="59"/>
  <c r="N146" i="59"/>
  <c r="N165" i="59" s="1"/>
  <c r="N147" i="59"/>
  <c r="N148" i="59"/>
  <c r="N149" i="59"/>
  <c r="N150" i="59"/>
  <c r="N151" i="59"/>
  <c r="N152" i="59"/>
  <c r="N153" i="59"/>
  <c r="N154" i="59"/>
  <c r="N155" i="59"/>
  <c r="N156" i="59"/>
  <c r="N157" i="59"/>
  <c r="N158" i="59"/>
  <c r="N159" i="59"/>
  <c r="N160" i="59"/>
  <c r="N161" i="59"/>
  <c r="N162" i="59"/>
  <c r="N163" i="59"/>
  <c r="N166" i="59"/>
  <c r="N172" i="59" s="1"/>
  <c r="N173" i="59"/>
  <c r="N178" i="59" s="1"/>
  <c r="N179" i="59"/>
  <c r="N184" i="59" s="1"/>
  <c r="N185" i="59"/>
  <c r="N186" i="59"/>
  <c r="N189" i="59"/>
  <c r="N190" i="59"/>
  <c r="N196" i="59"/>
  <c r="N197" i="59"/>
  <c r="N198" i="59"/>
  <c r="N202" i="59" s="1"/>
  <c r="M17" i="59"/>
  <c r="M203" i="59" s="1"/>
  <c r="M37" i="59"/>
  <c r="M43" i="59"/>
  <c r="M49" i="59"/>
  <c r="M56" i="59"/>
  <c r="M61" i="59"/>
  <c r="M68" i="59"/>
  <c r="M73" i="59"/>
  <c r="M79" i="59"/>
  <c r="M86" i="59"/>
  <c r="M93" i="59"/>
  <c r="M114" i="59"/>
  <c r="M120" i="59"/>
  <c r="M129" i="59"/>
  <c r="M143" i="59"/>
  <c r="M165" i="59"/>
  <c r="M172" i="59"/>
  <c r="M178" i="59"/>
  <c r="M184" i="59"/>
  <c r="M189" i="59"/>
  <c r="M196" i="59"/>
  <c r="M202" i="59"/>
  <c r="L17" i="59"/>
  <c r="L37" i="59"/>
  <c r="L43" i="59"/>
  <c r="L49" i="59"/>
  <c r="L56" i="59"/>
  <c r="L203" i="59" s="1"/>
  <c r="L61" i="59"/>
  <c r="L68" i="59"/>
  <c r="L73" i="59"/>
  <c r="L79" i="59"/>
  <c r="L86" i="59"/>
  <c r="L93" i="59"/>
  <c r="L114" i="59"/>
  <c r="L120" i="59"/>
  <c r="L129" i="59"/>
  <c r="L143" i="59"/>
  <c r="L165" i="59"/>
  <c r="L172" i="59"/>
  <c r="L178" i="59"/>
  <c r="L184" i="59"/>
  <c r="L189" i="59"/>
  <c r="L196" i="59"/>
  <c r="L202" i="59"/>
  <c r="K17" i="59"/>
  <c r="K203" i="59" s="1"/>
  <c r="K37" i="59"/>
  <c r="K43" i="59"/>
  <c r="K49" i="59"/>
  <c r="K56" i="59"/>
  <c r="K61" i="59"/>
  <c r="K68" i="59"/>
  <c r="K73" i="59"/>
  <c r="K79" i="59"/>
  <c r="K86" i="59"/>
  <c r="K93" i="59"/>
  <c r="K114" i="59"/>
  <c r="K120" i="59"/>
  <c r="K129" i="59"/>
  <c r="K143" i="59"/>
  <c r="K165" i="59"/>
  <c r="K172" i="59"/>
  <c r="K178" i="59"/>
  <c r="K184" i="59"/>
  <c r="K189" i="59"/>
  <c r="K196" i="59"/>
  <c r="K202" i="59"/>
  <c r="J17" i="59"/>
  <c r="J37" i="59"/>
  <c r="J203" i="59" s="1"/>
  <c r="J43" i="59"/>
  <c r="J49" i="59"/>
  <c r="J56" i="59"/>
  <c r="J61" i="59"/>
  <c r="J68" i="59"/>
  <c r="J73" i="59"/>
  <c r="J79" i="59"/>
  <c r="J86" i="59"/>
  <c r="J93" i="59"/>
  <c r="J114" i="59"/>
  <c r="J120" i="59"/>
  <c r="J129" i="59"/>
  <c r="J143" i="59"/>
  <c r="J165" i="59"/>
  <c r="J172" i="59"/>
  <c r="J178" i="59"/>
  <c r="J184" i="59"/>
  <c r="J189" i="59"/>
  <c r="J196" i="59"/>
  <c r="J202" i="59"/>
  <c r="O24" i="58"/>
  <c r="N21" i="58"/>
  <c r="N11" i="58"/>
  <c r="K92" i="58"/>
  <c r="L14" i="58"/>
  <c r="L24" i="58"/>
  <c r="L31" i="58"/>
  <c r="L37" i="58"/>
  <c r="L43" i="58"/>
  <c r="L59" i="58"/>
  <c r="L65" i="58"/>
  <c r="L73" i="58"/>
  <c r="L79" i="58"/>
  <c r="L86" i="58"/>
  <c r="L99" i="58" s="1"/>
  <c r="L92" i="58"/>
  <c r="L98" i="58"/>
  <c r="N6" i="58"/>
  <c r="N7" i="58"/>
  <c r="N8" i="58"/>
  <c r="N14" i="58"/>
  <c r="N9" i="58"/>
  <c r="N10" i="58"/>
  <c r="N16" i="58"/>
  <c r="N17" i="58"/>
  <c r="N18" i="58"/>
  <c r="N19" i="58"/>
  <c r="N20" i="58"/>
  <c r="N24" i="58"/>
  <c r="N25" i="58"/>
  <c r="N31" i="58"/>
  <c r="N32" i="58"/>
  <c r="N37" i="58"/>
  <c r="N38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9" i="58"/>
  <c r="N60" i="58"/>
  <c r="N65" i="58"/>
  <c r="N66" i="58"/>
  <c r="N67" i="58"/>
  <c r="N68" i="58"/>
  <c r="N69" i="58"/>
  <c r="N70" i="58"/>
  <c r="N73" i="58"/>
  <c r="N74" i="58"/>
  <c r="N79" i="58"/>
  <c r="N80" i="58"/>
  <c r="N86" i="58" s="1"/>
  <c r="N99" i="58" s="1"/>
  <c r="N81" i="58"/>
  <c r="N87" i="58"/>
  <c r="N92" i="58"/>
  <c r="N93" i="58"/>
  <c r="N98" i="58" s="1"/>
  <c r="K14" i="58"/>
  <c r="K99" i="58" s="1"/>
  <c r="K24" i="58"/>
  <c r="K31" i="58"/>
  <c r="K37" i="58"/>
  <c r="K43" i="58"/>
  <c r="K59" i="58"/>
  <c r="K65" i="58"/>
  <c r="K73" i="58"/>
  <c r="K79" i="58"/>
  <c r="K86" i="58"/>
  <c r="K98" i="58"/>
  <c r="M14" i="58"/>
  <c r="M24" i="58"/>
  <c r="M31" i="58"/>
  <c r="M37" i="58"/>
  <c r="M43" i="58"/>
  <c r="M99" i="58" s="1"/>
  <c r="M59" i="58"/>
  <c r="M65" i="58"/>
  <c r="M73" i="58"/>
  <c r="M79" i="58"/>
  <c r="M86" i="58"/>
  <c r="M92" i="58"/>
  <c r="M98" i="58"/>
  <c r="O99" i="58"/>
  <c r="J14" i="58"/>
  <c r="J99" i="58" s="1"/>
  <c r="J24" i="58"/>
  <c r="J31" i="58"/>
  <c r="J37" i="58"/>
  <c r="J43" i="58"/>
  <c r="J59" i="58"/>
  <c r="J65" i="58"/>
  <c r="J73" i="58"/>
  <c r="J79" i="58"/>
  <c r="J86" i="58"/>
  <c r="J92" i="58"/>
  <c r="J98" i="58"/>
  <c r="K15" i="57"/>
  <c r="K23" i="57"/>
  <c r="K112" i="57" s="1"/>
  <c r="K29" i="57"/>
  <c r="K35" i="57"/>
  <c r="K42" i="57"/>
  <c r="K50" i="57"/>
  <c r="K57" i="57"/>
  <c r="K63" i="57"/>
  <c r="K69" i="57"/>
  <c r="K77" i="57"/>
  <c r="K84" i="57"/>
  <c r="K92" i="57"/>
  <c r="K100" i="57"/>
  <c r="K105" i="57"/>
  <c r="L15" i="57"/>
  <c r="L112" i="57" s="1"/>
  <c r="L23" i="57"/>
  <c r="L29" i="57"/>
  <c r="L35" i="57"/>
  <c r="L42" i="57"/>
  <c r="L50" i="57"/>
  <c r="L57" i="57"/>
  <c r="L63" i="57"/>
  <c r="L69" i="57"/>
  <c r="L77" i="57"/>
  <c r="L84" i="57"/>
  <c r="L92" i="57"/>
  <c r="L100" i="57"/>
  <c r="L105" i="57"/>
  <c r="L111" i="57"/>
  <c r="M15" i="57"/>
  <c r="M112" i="57" s="1"/>
  <c r="M23" i="57"/>
  <c r="M29" i="57"/>
  <c r="M35" i="57"/>
  <c r="M42" i="57"/>
  <c r="M50" i="57"/>
  <c r="M57" i="57"/>
  <c r="M63" i="57"/>
  <c r="M69" i="57"/>
  <c r="M77" i="57"/>
  <c r="M84" i="57"/>
  <c r="M92" i="57"/>
  <c r="M100" i="57"/>
  <c r="M105" i="57"/>
  <c r="M111" i="57"/>
  <c r="N15" i="57"/>
  <c r="N112" i="57" s="1"/>
  <c r="N23" i="57"/>
  <c r="N35" i="57"/>
  <c r="N92" i="57"/>
  <c r="N100" i="57"/>
  <c r="O7" i="57"/>
  <c r="O15" i="57" s="1"/>
  <c r="O8" i="57"/>
  <c r="O9" i="57"/>
  <c r="O10" i="57"/>
  <c r="O11" i="57"/>
  <c r="O12" i="57"/>
  <c r="O13" i="57"/>
  <c r="O16" i="57"/>
  <c r="O17" i="57"/>
  <c r="O18" i="57"/>
  <c r="O19" i="57"/>
  <c r="O21" i="57"/>
  <c r="O23" i="57"/>
  <c r="O24" i="57"/>
  <c r="O29" i="57" s="1"/>
  <c r="O25" i="57"/>
  <c r="O30" i="57"/>
  <c r="O35" i="57" s="1"/>
  <c r="O36" i="57"/>
  <c r="O37" i="57"/>
  <c r="O42" i="57"/>
  <c r="O43" i="57"/>
  <c r="O50" i="57" s="1"/>
  <c r="O51" i="57"/>
  <c r="O57" i="57"/>
  <c r="O58" i="57"/>
  <c r="O63" i="57" s="1"/>
  <c r="O64" i="57"/>
  <c r="O69" i="57"/>
  <c r="O70" i="57"/>
  <c r="O77" i="57" s="1"/>
  <c r="O78" i="57"/>
  <c r="O79" i="57"/>
  <c r="O80" i="57"/>
  <c r="O81" i="57"/>
  <c r="O82" i="57"/>
  <c r="O84" i="57"/>
  <c r="O85" i="57"/>
  <c r="O86" i="57"/>
  <c r="O87" i="57"/>
  <c r="O92" i="57"/>
  <c r="O93" i="57"/>
  <c r="O100" i="57" s="1"/>
  <c r="O94" i="57"/>
  <c r="O95" i="57"/>
  <c r="O96" i="57"/>
  <c r="O97" i="57"/>
  <c r="O98" i="57"/>
  <c r="O101" i="57"/>
  <c r="O105" i="57" s="1"/>
  <c r="O106" i="57"/>
  <c r="O111" i="57"/>
  <c r="P20" i="57"/>
  <c r="P23" i="57" s="1"/>
  <c r="P112" i="57" s="1"/>
  <c r="J15" i="57"/>
  <c r="J112" i="57" s="1"/>
  <c r="J23" i="57"/>
  <c r="J29" i="57"/>
  <c r="J35" i="57"/>
  <c r="J42" i="57"/>
  <c r="J50" i="57"/>
  <c r="J57" i="57"/>
  <c r="J63" i="57"/>
  <c r="J69" i="57"/>
  <c r="J77" i="57"/>
  <c r="J84" i="57"/>
  <c r="J92" i="57"/>
  <c r="J100" i="57"/>
  <c r="J105" i="57"/>
  <c r="J111" i="57"/>
  <c r="O20" i="56"/>
  <c r="P22" i="56"/>
  <c r="K22" i="56"/>
  <c r="L22" i="56"/>
  <c r="M22" i="56"/>
  <c r="N22" i="56"/>
  <c r="O7" i="56"/>
  <c r="O22" i="56" s="1"/>
  <c r="O8" i="56"/>
  <c r="O9" i="56"/>
  <c r="O10" i="56"/>
  <c r="O11" i="56"/>
  <c r="O12" i="56"/>
  <c r="O13" i="56"/>
  <c r="O14" i="56"/>
  <c r="O15" i="56"/>
  <c r="O16" i="56"/>
  <c r="O17" i="56"/>
  <c r="O18" i="56"/>
  <c r="O19" i="56"/>
  <c r="J22" i="56"/>
  <c r="O23" i="56"/>
  <c r="O36" i="56" s="1"/>
  <c r="O24" i="56"/>
  <c r="O25" i="56"/>
  <c r="O26" i="56"/>
  <c r="O27" i="56"/>
  <c r="O28" i="56"/>
  <c r="O29" i="56"/>
  <c r="O31" i="56"/>
  <c r="O32" i="56"/>
  <c r="O33" i="56"/>
  <c r="O37" i="56"/>
  <c r="O38" i="56"/>
  <c r="O42" i="56" s="1"/>
  <c r="O43" i="56"/>
  <c r="O44" i="56"/>
  <c r="O48" i="56"/>
  <c r="O49" i="56"/>
  <c r="O55" i="56" s="1"/>
  <c r="O56" i="56"/>
  <c r="O63" i="56"/>
  <c r="O64" i="56"/>
  <c r="O65" i="56"/>
  <c r="O66" i="56"/>
  <c r="O67" i="56"/>
  <c r="O70" i="56" s="1"/>
  <c r="O71" i="56"/>
  <c r="O72" i="56"/>
  <c r="O73" i="56"/>
  <c r="O78" i="56" s="1"/>
  <c r="O74" i="56"/>
  <c r="O75" i="56"/>
  <c r="O79" i="56"/>
  <c r="O84" i="56" s="1"/>
  <c r="O80" i="56"/>
  <c r="O85" i="56"/>
  <c r="O86" i="56"/>
  <c r="O92" i="56" s="1"/>
  <c r="O93" i="56"/>
  <c r="O94" i="56"/>
  <c r="O95" i="56"/>
  <c r="O96" i="56"/>
  <c r="O97" i="56"/>
  <c r="O98" i="56"/>
  <c r="O99" i="56"/>
  <c r="O100" i="56"/>
  <c r="O101" i="56"/>
  <c r="O102" i="56"/>
  <c r="O103" i="56"/>
  <c r="O104" i="56"/>
  <c r="O105" i="56"/>
  <c r="O106" i="56"/>
  <c r="O107" i="56"/>
  <c r="O108" i="56"/>
  <c r="O109" i="56"/>
  <c r="O110" i="56"/>
  <c r="O111" i="56"/>
  <c r="O112" i="56"/>
  <c r="O113" i="56"/>
  <c r="O117" i="56"/>
  <c r="O118" i="56"/>
  <c r="O119" i="56"/>
  <c r="O120" i="56"/>
  <c r="O121" i="56"/>
  <c r="O126" i="56" s="1"/>
  <c r="O122" i="56"/>
  <c r="O127" i="56"/>
  <c r="O128" i="56"/>
  <c r="O129" i="56"/>
  <c r="O130" i="56"/>
  <c r="O131" i="56"/>
  <c r="O132" i="56"/>
  <c r="O133" i="56"/>
  <c r="O134" i="56"/>
  <c r="O135" i="56"/>
  <c r="O136" i="56"/>
  <c r="O137" i="56"/>
  <c r="O138" i="56"/>
  <c r="O139" i="56"/>
  <c r="O140" i="56"/>
  <c r="O142" i="56" s="1"/>
  <c r="O143" i="56"/>
  <c r="O149" i="56" s="1"/>
  <c r="O144" i="56"/>
  <c r="O145" i="56"/>
  <c r="O146" i="56"/>
  <c r="O147" i="56"/>
  <c r="O150" i="56"/>
  <c r="O151" i="56"/>
  <c r="O152" i="56"/>
  <c r="O153" i="56"/>
  <c r="O154" i="56"/>
  <c r="O155" i="56"/>
  <c r="O156" i="56"/>
  <c r="O157" i="56"/>
  <c r="O158" i="56"/>
  <c r="O159" i="56"/>
  <c r="O160" i="56"/>
  <c r="O161" i="56"/>
  <c r="O162" i="56"/>
  <c r="O163" i="56"/>
  <c r="O164" i="56"/>
  <c r="O165" i="56"/>
  <c r="O166" i="56"/>
  <c r="O172" i="56" s="1"/>
  <c r="O167" i="56"/>
  <c r="O168" i="56"/>
  <c r="O169" i="56"/>
  <c r="O170" i="56"/>
  <c r="O173" i="56"/>
  <c r="O174" i="56"/>
  <c r="O179" i="56"/>
  <c r="O180" i="56"/>
  <c r="O186" i="56" s="1"/>
  <c r="O181" i="56"/>
  <c r="O187" i="56"/>
  <c r="O192" i="56" s="1"/>
  <c r="O193" i="56"/>
  <c r="O198" i="56" s="1"/>
  <c r="O199" i="56"/>
  <c r="O204" i="56" s="1"/>
  <c r="O205" i="56"/>
  <c r="O210" i="56" s="1"/>
  <c r="O211" i="56"/>
  <c r="O216" i="56" s="1"/>
  <c r="N36" i="56"/>
  <c r="N117" i="56"/>
  <c r="N149" i="56"/>
  <c r="P217" i="56"/>
  <c r="K36" i="56"/>
  <c r="K217" i="56" s="1"/>
  <c r="K42" i="56"/>
  <c r="K48" i="56"/>
  <c r="K55" i="56"/>
  <c r="K63" i="56"/>
  <c r="K70" i="56"/>
  <c r="K78" i="56"/>
  <c r="K84" i="56"/>
  <c r="K92" i="56"/>
  <c r="K117" i="56"/>
  <c r="K126" i="56"/>
  <c r="K142" i="56"/>
  <c r="K149" i="56"/>
  <c r="K172" i="56"/>
  <c r="K179" i="56"/>
  <c r="K186" i="56"/>
  <c r="K192" i="56"/>
  <c r="K198" i="56"/>
  <c r="K204" i="56"/>
  <c r="K210" i="56"/>
  <c r="K216" i="56"/>
  <c r="L36" i="56"/>
  <c r="L42" i="56"/>
  <c r="L48" i="56"/>
  <c r="L55" i="56"/>
  <c r="L63" i="56"/>
  <c r="L70" i="56"/>
  <c r="L78" i="56"/>
  <c r="L84" i="56"/>
  <c r="L92" i="56"/>
  <c r="L117" i="56"/>
  <c r="L126" i="56"/>
  <c r="L142" i="56"/>
  <c r="L149" i="56"/>
  <c r="L172" i="56"/>
  <c r="L179" i="56"/>
  <c r="L186" i="56"/>
  <c r="L192" i="56"/>
  <c r="L198" i="56"/>
  <c r="L204" i="56"/>
  <c r="L210" i="56"/>
  <c r="L216" i="56"/>
  <c r="L217" i="56"/>
  <c r="M36" i="56"/>
  <c r="M217" i="56" s="1"/>
  <c r="M42" i="56"/>
  <c r="M48" i="56"/>
  <c r="M55" i="56"/>
  <c r="M63" i="56"/>
  <c r="M70" i="56"/>
  <c r="M78" i="56"/>
  <c r="M84" i="56"/>
  <c r="M92" i="56"/>
  <c r="M117" i="56"/>
  <c r="M126" i="56"/>
  <c r="M142" i="56"/>
  <c r="M149" i="56"/>
  <c r="M172" i="56"/>
  <c r="M179" i="56"/>
  <c r="M186" i="56"/>
  <c r="M192" i="56"/>
  <c r="M198" i="56"/>
  <c r="M204" i="56"/>
  <c r="M210" i="56"/>
  <c r="M216" i="56"/>
  <c r="N142" i="56"/>
  <c r="N172" i="56"/>
  <c r="N217" i="56" s="1"/>
  <c r="J36" i="56"/>
  <c r="J42" i="56"/>
  <c r="J217" i="56" s="1"/>
  <c r="J48" i="56"/>
  <c r="J55" i="56"/>
  <c r="J63" i="56"/>
  <c r="J70" i="56"/>
  <c r="J78" i="56"/>
  <c r="J84" i="56"/>
  <c r="J92" i="56"/>
  <c r="J117" i="56"/>
  <c r="J126" i="56"/>
  <c r="J142" i="56"/>
  <c r="J149" i="56"/>
  <c r="J172" i="56"/>
  <c r="J179" i="56"/>
  <c r="J186" i="56"/>
  <c r="J192" i="56"/>
  <c r="J198" i="56"/>
  <c r="J204" i="56"/>
  <c r="J210" i="56"/>
  <c r="J216" i="56"/>
  <c r="O11" i="55"/>
  <c r="O16" i="55" s="1"/>
  <c r="O225" i="55" s="1"/>
  <c r="K16" i="55"/>
  <c r="K29" i="55"/>
  <c r="K36" i="55"/>
  <c r="K42" i="55"/>
  <c r="K49" i="55"/>
  <c r="K57" i="55"/>
  <c r="K225" i="55" s="1"/>
  <c r="K64" i="55"/>
  <c r="K72" i="55"/>
  <c r="K78" i="55"/>
  <c r="K90" i="55"/>
  <c r="K97" i="55"/>
  <c r="K108" i="55"/>
  <c r="K117" i="55"/>
  <c r="K126" i="55"/>
  <c r="K140" i="55"/>
  <c r="K160" i="55"/>
  <c r="K167" i="55"/>
  <c r="K174" i="55"/>
  <c r="K180" i="55"/>
  <c r="K186" i="55"/>
  <c r="K192" i="55"/>
  <c r="K198" i="55"/>
  <c r="K204" i="55"/>
  <c r="K210" i="55"/>
  <c r="K216" i="55"/>
  <c r="K224" i="55"/>
  <c r="L16" i="55"/>
  <c r="L29" i="55"/>
  <c r="L36" i="55"/>
  <c r="L42" i="55"/>
  <c r="L49" i="55"/>
  <c r="L57" i="55"/>
  <c r="L225" i="55" s="1"/>
  <c r="L64" i="55"/>
  <c r="L72" i="55"/>
  <c r="L78" i="55"/>
  <c r="L90" i="55"/>
  <c r="L97" i="55"/>
  <c r="L108" i="55"/>
  <c r="L117" i="55"/>
  <c r="L126" i="55"/>
  <c r="L140" i="55"/>
  <c r="L160" i="55"/>
  <c r="L167" i="55"/>
  <c r="L174" i="55"/>
  <c r="L180" i="55"/>
  <c r="L186" i="55"/>
  <c r="L192" i="55"/>
  <c r="L198" i="55"/>
  <c r="L204" i="55"/>
  <c r="L210" i="55"/>
  <c r="L216" i="55"/>
  <c r="L224" i="55"/>
  <c r="M16" i="55"/>
  <c r="M29" i="55"/>
  <c r="M36" i="55"/>
  <c r="M42" i="55"/>
  <c r="M225" i="55" s="1"/>
  <c r="M49" i="55"/>
  <c r="M57" i="55"/>
  <c r="M64" i="55"/>
  <c r="M72" i="55"/>
  <c r="M78" i="55"/>
  <c r="M90" i="55"/>
  <c r="M97" i="55"/>
  <c r="M108" i="55"/>
  <c r="M117" i="55"/>
  <c r="M126" i="55"/>
  <c r="M140" i="55"/>
  <c r="M160" i="55"/>
  <c r="M167" i="55"/>
  <c r="M174" i="55"/>
  <c r="M180" i="55"/>
  <c r="M186" i="55"/>
  <c r="M192" i="55"/>
  <c r="M198" i="55"/>
  <c r="M204" i="55"/>
  <c r="M210" i="55"/>
  <c r="M216" i="55"/>
  <c r="M224" i="55"/>
  <c r="N193" i="55"/>
  <c r="N198" i="55" s="1"/>
  <c r="N6" i="55"/>
  <c r="N7" i="55"/>
  <c r="N8" i="55"/>
  <c r="N16" i="55" s="1"/>
  <c r="N9" i="55"/>
  <c r="N10" i="55"/>
  <c r="N12" i="55"/>
  <c r="N13" i="55"/>
  <c r="N17" i="55"/>
  <c r="N18" i="55"/>
  <c r="N19" i="55"/>
  <c r="N20" i="55"/>
  <c r="N21" i="55"/>
  <c r="N22" i="55"/>
  <c r="N29" i="55" s="1"/>
  <c r="N23" i="55"/>
  <c r="N24" i="55"/>
  <c r="N30" i="55"/>
  <c r="N31" i="55"/>
  <c r="N36" i="55" s="1"/>
  <c r="N37" i="55"/>
  <c r="N38" i="55"/>
  <c r="N42" i="55"/>
  <c r="N43" i="55"/>
  <c r="N44" i="55"/>
  <c r="N45" i="55"/>
  <c r="N46" i="55"/>
  <c r="N49" i="55" s="1"/>
  <c r="N50" i="55"/>
  <c r="N51" i="55"/>
  <c r="N57" i="55"/>
  <c r="N52" i="55"/>
  <c r="N53" i="55"/>
  <c r="N58" i="55"/>
  <c r="N59" i="55"/>
  <c r="N64" i="55" s="1"/>
  <c r="N65" i="55"/>
  <c r="N72" i="55"/>
  <c r="N73" i="55"/>
  <c r="N78" i="55" s="1"/>
  <c r="N74" i="55"/>
  <c r="N79" i="55"/>
  <c r="N80" i="55"/>
  <c r="N90" i="55" s="1"/>
  <c r="N81" i="55"/>
  <c r="N82" i="55"/>
  <c r="N83" i="55"/>
  <c r="N84" i="55"/>
  <c r="N85" i="55"/>
  <c r="N86" i="55"/>
  <c r="N87" i="55"/>
  <c r="N88" i="55"/>
  <c r="N91" i="55"/>
  <c r="N97" i="55"/>
  <c r="N98" i="55"/>
  <c r="N108" i="55" s="1"/>
  <c r="N99" i="55"/>
  <c r="N100" i="55"/>
  <c r="N101" i="55"/>
  <c r="N102" i="55"/>
  <c r="N103" i="55"/>
  <c r="N109" i="55"/>
  <c r="N110" i="55"/>
  <c r="N117" i="55" s="1"/>
  <c r="N111" i="55"/>
  <c r="N112" i="55"/>
  <c r="N113" i="55"/>
  <c r="N114" i="55"/>
  <c r="N118" i="55"/>
  <c r="N119" i="55"/>
  <c r="N120" i="55"/>
  <c r="N126" i="55" s="1"/>
  <c r="N121" i="55"/>
  <c r="N122" i="55"/>
  <c r="N127" i="55"/>
  <c r="N140" i="55" s="1"/>
  <c r="N128" i="55"/>
  <c r="N129" i="55"/>
  <c r="N130" i="55"/>
  <c r="N131" i="55"/>
  <c r="N132" i="55"/>
  <c r="N133" i="55"/>
  <c r="N134" i="55"/>
  <c r="N135" i="55"/>
  <c r="N136" i="55"/>
  <c r="N137" i="55"/>
  <c r="N138" i="55"/>
  <c r="N141" i="55"/>
  <c r="N142" i="55"/>
  <c r="N143" i="55"/>
  <c r="N144" i="55"/>
  <c r="N160" i="55" s="1"/>
  <c r="N145" i="55"/>
  <c r="N146" i="55"/>
  <c r="N147" i="55"/>
  <c r="N148" i="55"/>
  <c r="N149" i="55"/>
  <c r="N150" i="55"/>
  <c r="N151" i="55"/>
  <c r="N152" i="55"/>
  <c r="N153" i="55"/>
  <c r="N154" i="55"/>
  <c r="N155" i="55"/>
  <c r="N156" i="55"/>
  <c r="N157" i="55"/>
  <c r="N158" i="55"/>
  <c r="N161" i="55"/>
  <c r="N167" i="55" s="1"/>
  <c r="N162" i="55"/>
  <c r="N163" i="55"/>
  <c r="N168" i="55"/>
  <c r="N174" i="55" s="1"/>
  <c r="N175" i="55"/>
  <c r="N180" i="55"/>
  <c r="N181" i="55"/>
  <c r="N186" i="55" s="1"/>
  <c r="N187" i="55"/>
  <c r="N192" i="55"/>
  <c r="N199" i="55"/>
  <c r="N204" i="55" s="1"/>
  <c r="N205" i="55"/>
  <c r="N210" i="55"/>
  <c r="N211" i="55"/>
  <c r="N216" i="55" s="1"/>
  <c r="N217" i="55"/>
  <c r="N224" i="55"/>
  <c r="J16" i="55"/>
  <c r="J225" i="55" s="1"/>
  <c r="J29" i="55"/>
  <c r="J36" i="55"/>
  <c r="J42" i="55"/>
  <c r="J49" i="55"/>
  <c r="J57" i="55"/>
  <c r="J64" i="55"/>
  <c r="J72" i="55"/>
  <c r="J78" i="55"/>
  <c r="J90" i="55"/>
  <c r="J97" i="55"/>
  <c r="J108" i="55"/>
  <c r="J117" i="55"/>
  <c r="J126" i="55"/>
  <c r="J140" i="55"/>
  <c r="J160" i="55"/>
  <c r="J167" i="55"/>
  <c r="J174" i="55"/>
  <c r="J180" i="55"/>
  <c r="J186" i="55"/>
  <c r="J192" i="55"/>
  <c r="J198" i="55"/>
  <c r="J204" i="55"/>
  <c r="J210" i="55"/>
  <c r="J216" i="55"/>
  <c r="J224" i="55"/>
  <c r="O83" i="54"/>
  <c r="O86" i="54"/>
  <c r="O273" i="54" s="1"/>
  <c r="K23" i="54"/>
  <c r="K43" i="54"/>
  <c r="K273" i="54" s="1"/>
  <c r="K50" i="54"/>
  <c r="K56" i="54"/>
  <c r="K63" i="54"/>
  <c r="K71" i="54"/>
  <c r="K78" i="54"/>
  <c r="K86" i="54"/>
  <c r="K92" i="54"/>
  <c r="K103" i="54"/>
  <c r="K110" i="54"/>
  <c r="K117" i="54"/>
  <c r="K119" i="54"/>
  <c r="K120" i="54"/>
  <c r="K121" i="54"/>
  <c r="K122" i="54"/>
  <c r="K123" i="54"/>
  <c r="K124" i="54"/>
  <c r="K125" i="54"/>
  <c r="K140" i="54" s="1"/>
  <c r="K126" i="54"/>
  <c r="K127" i="54"/>
  <c r="K128" i="54"/>
  <c r="K129" i="54"/>
  <c r="K130" i="54"/>
  <c r="K131" i="54"/>
  <c r="K132" i="54"/>
  <c r="K133" i="54"/>
  <c r="K134" i="54"/>
  <c r="K135" i="54"/>
  <c r="K136" i="54"/>
  <c r="K137" i="54"/>
  <c r="K149" i="54"/>
  <c r="K158" i="54"/>
  <c r="K172" i="54"/>
  <c r="K189" i="54"/>
  <c r="K196" i="54"/>
  <c r="K203" i="54"/>
  <c r="K209" i="54"/>
  <c r="K215" i="54"/>
  <c r="K221" i="54"/>
  <c r="K227" i="54"/>
  <c r="K233" i="54"/>
  <c r="K239" i="54"/>
  <c r="K245" i="54"/>
  <c r="K251" i="54"/>
  <c r="K258" i="54"/>
  <c r="K264" i="54"/>
  <c r="K272" i="54"/>
  <c r="L23" i="54"/>
  <c r="L273" i="54" s="1"/>
  <c r="L43" i="54"/>
  <c r="L50" i="54"/>
  <c r="L56" i="54"/>
  <c r="L63" i="54"/>
  <c r="L71" i="54"/>
  <c r="L78" i="54"/>
  <c r="L86" i="54"/>
  <c r="L92" i="54"/>
  <c r="L103" i="54"/>
  <c r="L110" i="54"/>
  <c r="L117" i="54"/>
  <c r="L140" i="54"/>
  <c r="L149" i="54"/>
  <c r="L158" i="54"/>
  <c r="L172" i="54"/>
  <c r="L189" i="54"/>
  <c r="L196" i="54"/>
  <c r="L203" i="54"/>
  <c r="L209" i="54"/>
  <c r="L215" i="54"/>
  <c r="L221" i="54"/>
  <c r="L227" i="54"/>
  <c r="L233" i="54"/>
  <c r="L239" i="54"/>
  <c r="L245" i="54"/>
  <c r="L251" i="54"/>
  <c r="L258" i="54"/>
  <c r="L264" i="54"/>
  <c r="L272" i="54"/>
  <c r="M23" i="54"/>
  <c r="M43" i="54"/>
  <c r="M50" i="54"/>
  <c r="M56" i="54"/>
  <c r="M63" i="54"/>
  <c r="M71" i="54"/>
  <c r="M78" i="54"/>
  <c r="M86" i="54"/>
  <c r="M92" i="54"/>
  <c r="M103" i="54"/>
  <c r="M110" i="54"/>
  <c r="M117" i="54"/>
  <c r="M140" i="54"/>
  <c r="M149" i="54"/>
  <c r="M158" i="54"/>
  <c r="M172" i="54"/>
  <c r="M189" i="54"/>
  <c r="M196" i="54"/>
  <c r="M203" i="54"/>
  <c r="M209" i="54"/>
  <c r="M215" i="54"/>
  <c r="M221" i="54"/>
  <c r="M227" i="54"/>
  <c r="M233" i="54"/>
  <c r="M273" i="54" s="1"/>
  <c r="M239" i="54"/>
  <c r="M245" i="54"/>
  <c r="M251" i="54"/>
  <c r="M258" i="54"/>
  <c r="M264" i="54"/>
  <c r="M272" i="54"/>
  <c r="N6" i="54"/>
  <c r="N7" i="54"/>
  <c r="N23" i="54" s="1"/>
  <c r="N273" i="54" s="1"/>
  <c r="N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4" i="54"/>
  <c r="N43" i="54" s="1"/>
  <c r="N25" i="54"/>
  <c r="N26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44" i="54"/>
  <c r="N45" i="54"/>
  <c r="N50" i="54" s="1"/>
  <c r="N51" i="54"/>
  <c r="N56" i="54" s="1"/>
  <c r="N57" i="54"/>
  <c r="N58" i="54"/>
  <c r="N59" i="54"/>
  <c r="N60" i="54"/>
  <c r="N63" i="54"/>
  <c r="N64" i="54"/>
  <c r="N71" i="54" s="1"/>
  <c r="N65" i="54"/>
  <c r="N66" i="54"/>
  <c r="N67" i="54"/>
  <c r="N68" i="54"/>
  <c r="N72" i="54"/>
  <c r="N73" i="54"/>
  <c r="N78" i="54" s="1"/>
  <c r="N74" i="54"/>
  <c r="N79" i="54"/>
  <c r="N80" i="54"/>
  <c r="N86" i="54" s="1"/>
  <c r="N81" i="54"/>
  <c r="N82" i="54"/>
  <c r="N87" i="54"/>
  <c r="N92" i="54"/>
  <c r="N93" i="54"/>
  <c r="N94" i="54"/>
  <c r="N95" i="54"/>
  <c r="N103" i="54" s="1"/>
  <c r="N96" i="54"/>
  <c r="N97" i="54"/>
  <c r="N98" i="54"/>
  <c r="N99" i="54"/>
  <c r="N100" i="54"/>
  <c r="N104" i="54"/>
  <c r="N105" i="54"/>
  <c r="N106" i="54"/>
  <c r="N110" i="54" s="1"/>
  <c r="N107" i="54"/>
  <c r="N108" i="54"/>
  <c r="N111" i="54"/>
  <c r="N117" i="54" s="1"/>
  <c r="N118" i="54"/>
  <c r="N119" i="54"/>
  <c r="N140" i="54" s="1"/>
  <c r="N120" i="54"/>
  <c r="N121" i="54"/>
  <c r="N122" i="54"/>
  <c r="N123" i="54"/>
  <c r="N124" i="54"/>
  <c r="N125" i="54"/>
  <c r="N126" i="54"/>
  <c r="N127" i="54"/>
  <c r="N128" i="54"/>
  <c r="N129" i="54"/>
  <c r="N130" i="54"/>
  <c r="N131" i="54"/>
  <c r="N132" i="54"/>
  <c r="N133" i="54"/>
  <c r="N134" i="54"/>
  <c r="N135" i="54"/>
  <c r="N136" i="54"/>
  <c r="N137" i="54"/>
  <c r="N141" i="54"/>
  <c r="N149" i="54" s="1"/>
  <c r="N142" i="54"/>
  <c r="N143" i="54"/>
  <c r="N144" i="54"/>
  <c r="N145" i="54"/>
  <c r="N146" i="54"/>
  <c r="N150" i="54"/>
  <c r="N151" i="54"/>
  <c r="N152" i="54"/>
  <c r="N158" i="54" s="1"/>
  <c r="N153" i="54"/>
  <c r="N154" i="54"/>
  <c r="N159" i="54"/>
  <c r="N172" i="54" s="1"/>
  <c r="N160" i="54"/>
  <c r="N161" i="54"/>
  <c r="N162" i="54"/>
  <c r="N163" i="54"/>
  <c r="N164" i="54"/>
  <c r="N165" i="54"/>
  <c r="N166" i="54"/>
  <c r="N167" i="54"/>
  <c r="N168" i="54"/>
  <c r="N173" i="54"/>
  <c r="N189" i="54" s="1"/>
  <c r="N174" i="54"/>
  <c r="N175" i="54"/>
  <c r="N176" i="54"/>
  <c r="N177" i="54"/>
  <c r="N178" i="54"/>
  <c r="N179" i="54"/>
  <c r="N180" i="54"/>
  <c r="N181" i="54"/>
  <c r="N182" i="54"/>
  <c r="N183" i="54"/>
  <c r="N184" i="54"/>
  <c r="N185" i="54"/>
  <c r="N186" i="54"/>
  <c r="N187" i="54"/>
  <c r="N190" i="54"/>
  <c r="N196" i="54" s="1"/>
  <c r="N191" i="54"/>
  <c r="N197" i="54"/>
  <c r="N198" i="54"/>
  <c r="N199" i="54"/>
  <c r="N203" i="54" s="1"/>
  <c r="N200" i="54"/>
  <c r="N201" i="54"/>
  <c r="N204" i="54"/>
  <c r="N209" i="54" s="1"/>
  <c r="N210" i="54"/>
  <c r="N215" i="54"/>
  <c r="N216" i="54"/>
  <c r="N221" i="54" s="1"/>
  <c r="N222" i="54"/>
  <c r="N227" i="54"/>
  <c r="N228" i="54"/>
  <c r="N233" i="54" s="1"/>
  <c r="N234" i="54"/>
  <c r="N235" i="54"/>
  <c r="N239" i="54"/>
  <c r="N240" i="54"/>
  <c r="N245" i="54" s="1"/>
  <c r="N246" i="54"/>
  <c r="N251" i="54" s="1"/>
  <c r="N247" i="54"/>
  <c r="N248" i="54"/>
  <c r="N252" i="54"/>
  <c r="N258" i="54"/>
  <c r="N259" i="54"/>
  <c r="N260" i="54"/>
  <c r="N264" i="54"/>
  <c r="N265" i="54"/>
  <c r="N272" i="54" s="1"/>
  <c r="N266" i="54"/>
  <c r="J23" i="54"/>
  <c r="J273" i="54" s="1"/>
  <c r="J43" i="54"/>
  <c r="J50" i="54"/>
  <c r="J56" i="54"/>
  <c r="J63" i="54"/>
  <c r="J71" i="54"/>
  <c r="J78" i="54"/>
  <c r="J86" i="54"/>
  <c r="J92" i="54"/>
  <c r="J103" i="54"/>
  <c r="J110" i="54"/>
  <c r="J117" i="54"/>
  <c r="J140" i="54"/>
  <c r="J149" i="54"/>
  <c r="J158" i="54"/>
  <c r="J172" i="54"/>
  <c r="J189" i="54"/>
  <c r="J196" i="54"/>
  <c r="J203" i="54"/>
  <c r="J209" i="54"/>
  <c r="J215" i="54"/>
  <c r="J221" i="54"/>
  <c r="J227" i="54"/>
  <c r="J233" i="54"/>
  <c r="J239" i="54"/>
  <c r="J245" i="54"/>
  <c r="J251" i="54"/>
  <c r="J258" i="54"/>
  <c r="J264" i="54"/>
  <c r="J272" i="54"/>
  <c r="H120" i="54"/>
  <c r="H121" i="54"/>
  <c r="H122" i="54"/>
  <c r="H123" i="54" s="1"/>
  <c r="H124" i="54" s="1"/>
  <c r="H125" i="54" s="1"/>
  <c r="H126" i="54" s="1"/>
  <c r="H127" i="54" s="1"/>
  <c r="H128" i="54" s="1"/>
  <c r="H129" i="54" s="1"/>
  <c r="H130" i="54" s="1"/>
  <c r="H131" i="54" s="1"/>
  <c r="H132" i="54" s="1"/>
  <c r="H133" i="54" s="1"/>
  <c r="H134" i="54" s="1"/>
  <c r="H135" i="54" s="1"/>
  <c r="H136" i="54" s="1"/>
  <c r="H137" i="54" s="1"/>
  <c r="N74" i="60"/>
  <c r="L141" i="60" l="1"/>
  <c r="J141" i="60"/>
  <c r="M141" i="60"/>
  <c r="K141" i="60"/>
  <c r="N130" i="60"/>
  <c r="N225" i="55"/>
  <c r="O112" i="57"/>
  <c r="O217" i="56"/>
  <c r="N203" i="59"/>
  <c r="N104" i="60"/>
  <c r="N124" i="60"/>
  <c r="N43" i="60"/>
  <c r="N34" i="60"/>
  <c r="N89" i="60"/>
  <c r="N58" i="60"/>
  <c r="N18" i="60"/>
  <c r="N78" i="60"/>
  <c r="N53" i="60"/>
  <c r="N95" i="60"/>
  <c r="N29" i="60"/>
  <c r="N141" i="60" l="1"/>
</calcChain>
</file>

<file path=xl/sharedStrings.xml><?xml version="1.0" encoding="utf-8"?>
<sst xmlns="http://schemas.openxmlformats.org/spreadsheetml/2006/main" count="1819" uniqueCount="288">
  <si>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</si>
  <si>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</si>
  <si>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</si>
  <si>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</si>
  <si>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</si>
  <si>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</si>
  <si>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</si>
  <si>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</si>
  <si>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</si>
  <si>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</si>
  <si>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</si>
  <si>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</si>
  <si>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</si>
  <si>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</si>
  <si>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</si>
  <si>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</si>
  <si>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</si>
  <si>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</si>
  <si>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</si>
  <si>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</si>
  <si>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</si>
  <si>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</si>
  <si>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</si>
  <si>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</si>
  <si>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</si>
  <si>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</si>
  <si>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</si>
  <si>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</si>
  <si>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</si>
  <si>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</si>
  <si>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</si>
  <si>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</si>
  <si>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</si>
  <si>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</si>
  <si>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</si>
  <si>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</si>
  <si>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</si>
  <si>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</si>
  <si>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</si>
  <si>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</si>
  <si>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</si>
  <si>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</si>
  <si>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</si>
  <si>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</si>
  <si>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</si>
  <si>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</si>
  <si>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</si>
  <si>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</si>
  <si>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</si>
  <si>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</si>
  <si>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</si>
  <si>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</si>
  <si>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</si>
  <si>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</si>
  <si>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</si>
  <si>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</si>
  <si>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</si>
  <si>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</si>
  <si>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</si>
  <si>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</si>
  <si>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</si>
  <si>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</si>
  <si>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</si>
  <si>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</si>
  <si>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</si>
  <si>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</si>
  <si>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</si>
  <si>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</si>
  <si>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</si>
  <si>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</si>
  <si>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</si>
  <si>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</si>
  <si>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</si>
  <si>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</si>
  <si>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</si>
  <si>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</si>
  <si>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</si>
  <si>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</si>
  <si>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</si>
  <si>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</si>
  <si>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</si>
  <si>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</si>
  <si>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</si>
  <si>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</si>
  <si>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</si>
  <si>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</si>
  <si>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</si>
  <si>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</si>
  <si>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</si>
  <si>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</si>
  <si>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</si>
  <si>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</si>
  <si>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</si>
  <si>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</si>
  <si>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</si>
  <si>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</si>
  <si>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</si>
  <si>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</si>
  <si>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</si>
  <si>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</si>
  <si>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</si>
  <si>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</si>
  <si>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</si>
  <si>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</si>
  <si>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</si>
  <si>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</si>
  <si>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</si>
  <si>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</si>
  <si>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</si>
  <si>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</si>
  <si>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</si>
  <si>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</si>
  <si>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</si>
  <si>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</si>
  <si>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</si>
  <si>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</si>
  <si>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</si>
  <si>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</si>
  <si>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</si>
  <si>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</si>
  <si>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</si>
  <si>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</si>
  <si>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</si>
  <si>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</si>
  <si>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</si>
  <si>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</si>
  <si>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</si>
  <si>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</si>
  <si>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</si>
  <si>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</si>
  <si>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</si>
  <si>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</si>
  <si>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</si>
  <si>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</si>
  <si>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</si>
  <si>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</si>
  <si>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</si>
  <si>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</si>
  <si>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</si>
  <si>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</si>
  <si>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</si>
  <si>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</si>
  <si>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</si>
  <si>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</si>
  <si>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</si>
  <si>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</si>
  <si>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</si>
  <si>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</si>
  <si>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</si>
  <si>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</si>
  <si>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</si>
  <si>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</si>
  <si>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</si>
  <si>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</si>
  <si>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</si>
  <si>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</si>
  <si>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</si>
  <si>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</si>
  <si>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</si>
  <si>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</si>
  <si>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</si>
  <si>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</si>
  <si>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</si>
  <si>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</si>
  <si>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</si>
  <si>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</si>
  <si>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</si>
  <si>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</si>
  <si>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</si>
  <si>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</si>
  <si>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</si>
  <si>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</si>
  <si>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Centralizatorul platilor aferente dispozitivelor medicale decontate in luna februarie 2016</t>
  </si>
  <si>
    <t>16.10.2015</t>
  </si>
  <si>
    <t>13.11.2015</t>
  </si>
  <si>
    <t>01.12.2015</t>
  </si>
  <si>
    <t>15.12.2015</t>
  </si>
  <si>
    <t>30.12.2015</t>
  </si>
  <si>
    <t>10.12.2015</t>
  </si>
  <si>
    <t>29.11.2015</t>
  </si>
  <si>
    <t>04.01.2015</t>
  </si>
  <si>
    <t>07.01.2016</t>
  </si>
  <si>
    <t>08.01.2016</t>
  </si>
  <si>
    <t>Reţ.decedati</t>
  </si>
  <si>
    <t>31.01.2016</t>
  </si>
  <si>
    <t>20.01.2016</t>
  </si>
  <si>
    <t>22.01.2016</t>
  </si>
  <si>
    <t>27.01.2016</t>
  </si>
  <si>
    <t>28.01.2016</t>
  </si>
  <si>
    <t>29.01.2016</t>
  </si>
  <si>
    <t>01.02.2016</t>
  </si>
  <si>
    <t>26.01.2016</t>
  </si>
  <si>
    <t>BIANGI  IMPEX</t>
  </si>
  <si>
    <t>RO02TREZ7025069XXX002430</t>
  </si>
  <si>
    <t>21.01.2016</t>
  </si>
  <si>
    <t>30.01.2016</t>
  </si>
  <si>
    <t>15.01.2016</t>
  </si>
  <si>
    <t>18.01.2016</t>
  </si>
  <si>
    <t>25.01.2016</t>
  </si>
  <si>
    <t>13.01.2016</t>
  </si>
  <si>
    <t>Ref.75/2016</t>
  </si>
  <si>
    <t>11.02.2016</t>
  </si>
  <si>
    <t>15.02.2016</t>
  </si>
  <si>
    <t>09.02.2016</t>
  </si>
  <si>
    <t>10.02.2016</t>
  </si>
  <si>
    <t>Centralizatorul platilor aferente dispozitivelor medicale decontate in luna martie 2016</t>
  </si>
  <si>
    <t>04.02.2016</t>
  </si>
  <si>
    <t>22.02.2016</t>
  </si>
  <si>
    <t>23.02.2016</t>
  </si>
  <si>
    <t>29.02.2016</t>
  </si>
  <si>
    <t>01.03.2016</t>
  </si>
  <si>
    <t>18.02.2016</t>
  </si>
  <si>
    <t>28.02.2016</t>
  </si>
  <si>
    <t>24.02.2016</t>
  </si>
  <si>
    <t>02.03.2016</t>
  </si>
  <si>
    <t>Ref.99/2016</t>
  </si>
  <si>
    <t>Centralizatorul platilor aferente dispozitivelor medicale decontate in luna aprilie 2016</t>
  </si>
  <si>
    <t>29.02.2015</t>
  </si>
  <si>
    <t>HANDILUG</t>
  </si>
  <si>
    <t>Lugoj</t>
  </si>
  <si>
    <t>RO63TREZ6235069XXX000313</t>
  </si>
  <si>
    <t>14.03.2016</t>
  </si>
  <si>
    <t>11.03.2016</t>
  </si>
  <si>
    <t>16.03.2016</t>
  </si>
  <si>
    <t>17.03.2016</t>
  </si>
  <si>
    <t>21.03.2016</t>
  </si>
  <si>
    <t>25.03.2016</t>
  </si>
  <si>
    <t>29.03.2016</t>
  </si>
  <si>
    <t>15.03.2016</t>
  </si>
  <si>
    <t>30.03.2016</t>
  </si>
  <si>
    <t>31.03.2016</t>
  </si>
  <si>
    <t>Centralizatorul platilor aferente dispozitivelor medicale decontate in luna mai 2016</t>
  </si>
  <si>
    <t>AUDIO NOVA</t>
  </si>
  <si>
    <t>25.02.2016</t>
  </si>
  <si>
    <t>03.03.2016</t>
  </si>
  <si>
    <t>22.03.2016</t>
  </si>
  <si>
    <t>24.03.2016</t>
  </si>
  <si>
    <t>01.04.2016</t>
  </si>
  <si>
    <t>28.03.2016</t>
  </si>
  <si>
    <t>BIANGI IMPEX</t>
  </si>
  <si>
    <t>10.04.2016</t>
  </si>
  <si>
    <t>RO75TREZ7005069XXX010649</t>
  </si>
  <si>
    <t>30.04.2016</t>
  </si>
  <si>
    <t>15.04.2016</t>
  </si>
  <si>
    <t>18.04.2016</t>
  </si>
  <si>
    <t>25.04.2016</t>
  </si>
  <si>
    <t>26.04.2016</t>
  </si>
  <si>
    <t>28.04.2016</t>
  </si>
  <si>
    <t>14.04.2016</t>
  </si>
  <si>
    <t>29.04.2016</t>
  </si>
  <si>
    <t>12.04.2016</t>
  </si>
  <si>
    <t>13.04.2016</t>
  </si>
  <si>
    <t>19.04.2016</t>
  </si>
  <si>
    <t>01.05.2016</t>
  </si>
  <si>
    <t>20.04.2016</t>
  </si>
  <si>
    <t>09.05.2016</t>
  </si>
  <si>
    <t>Centralizatorul platilor aferente dispozitivelor medicale decontate in luna iunie 2016</t>
  </si>
  <si>
    <t>20.05.2016</t>
  </si>
  <si>
    <t>31.05.2016</t>
  </si>
  <si>
    <t>27.05.2016</t>
  </si>
  <si>
    <t>30.05.2016</t>
  </si>
  <si>
    <t>12.05.2016</t>
  </si>
  <si>
    <t>17.05.2016</t>
  </si>
  <si>
    <t>24.05.2016</t>
  </si>
  <si>
    <t>25.05.2016</t>
  </si>
  <si>
    <t>ORTOTECH</t>
  </si>
  <si>
    <t>RO52TREZ7035069XXX000692</t>
  </si>
  <si>
    <t>31,05,2016</t>
  </si>
  <si>
    <t>16,05,2016</t>
  </si>
  <si>
    <t>06,05,2016</t>
  </si>
  <si>
    <t>13,06,2016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</si>
  <si>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</si>
  <si>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</si>
  <si>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</si>
  <si>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</si>
  <si>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</si>
  <si>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</si>
  <si>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</si>
  <si>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>16,05.2016</t>
  </si>
  <si>
    <t>mai</t>
  </si>
  <si>
    <t xml:space="preserve"> </t>
  </si>
  <si>
    <t>aprilie</t>
  </si>
  <si>
    <t xml:space="preserve">PAUL </t>
  </si>
  <si>
    <t>HARTMANN</t>
  </si>
  <si>
    <t>Mures</t>
  </si>
  <si>
    <t>RO24TR</t>
  </si>
  <si>
    <t>EZ4765</t>
  </si>
  <si>
    <t>001399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</si>
</sst>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charset val="238"/>
    </font>
    <font>
      <sz val="9"/>
      <name val="Arial"/>
      <family val="2"/>
    </font>
    <font>
      <sz val="8"/>
      <name val="Arial"/>
      <charset val="238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5">
    <xf numFmtId="0" fontId="0" fillId="0" borderId="0" xfId="0"/>
    <xf numFmtId="0" fontId="0" fillId="0" borderId="0" xfId="0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0" fillId="0" borderId="1" xfId="0" applyFill="1" applyBorder="1"/>
    <xf numFmtId="0" fontId="7" fillId="0" borderId="0" xfId="0" applyFont="1" applyFill="1"/>
    <xf numFmtId="0" fontId="5" fillId="0" borderId="0" xfId="1" applyFont="1" applyFill="1" applyAlignment="1"/>
    <xf numFmtId="0" fontId="7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7" fillId="0" borderId="1" xfId="1" applyFont="1" applyFill="1" applyBorder="1"/>
    <xf numFmtId="4" fontId="7" fillId="2" borderId="1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/>
    </xf>
    <xf numFmtId="14" fontId="7" fillId="0" borderId="1" xfId="1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2" applyFont="1" applyFill="1" applyBorder="1"/>
    <xf numFmtId="4" fontId="7" fillId="2" borderId="1" xfId="2" applyNumberFormat="1" applyFont="1" applyFill="1" applyBorder="1"/>
    <xf numFmtId="4" fontId="7" fillId="0" borderId="1" xfId="2" applyNumberFormat="1" applyFont="1" applyFill="1" applyBorder="1"/>
    <xf numFmtId="2" fontId="7" fillId="0" borderId="1" xfId="2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4" fontId="5" fillId="0" borderId="1" xfId="2" applyNumberFormat="1" applyFont="1" applyFill="1" applyBorder="1"/>
    <xf numFmtId="0" fontId="7" fillId="0" borderId="1" xfId="2" applyFont="1" applyFill="1" applyBorder="1" applyAlignment="1">
      <alignment horizontal="justify" vertical="center"/>
    </xf>
    <xf numFmtId="0" fontId="5" fillId="0" borderId="1" xfId="2" applyFont="1" applyFill="1" applyBorder="1"/>
    <xf numFmtId="0" fontId="7" fillId="0" borderId="2" xfId="2" applyFont="1" applyFill="1" applyBorder="1"/>
    <xf numFmtId="4" fontId="7" fillId="0" borderId="2" xfId="2" applyNumberFormat="1" applyFont="1" applyFill="1" applyBorder="1"/>
    <xf numFmtId="2" fontId="5" fillId="0" borderId="1" xfId="2" applyNumberFormat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/>
    <xf numFmtId="0" fontId="7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4" fontId="7" fillId="0" borderId="0" xfId="0" applyNumberFormat="1" applyFont="1" applyFill="1"/>
    <xf numFmtId="0" fontId="5" fillId="0" borderId="0" xfId="1" applyFont="1" applyFill="1" applyAlignment="1">
      <alignment horizontal="left"/>
    </xf>
    <xf numFmtId="4" fontId="7" fillId="0" borderId="0" xfId="1" applyNumberFormat="1" applyFont="1" applyFill="1" applyAlignment="1">
      <alignment horizontal="left"/>
    </xf>
    <xf numFmtId="4" fontId="5" fillId="0" borderId="0" xfId="1" applyNumberFormat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/>
    <xf numFmtId="0" fontId="5" fillId="0" borderId="0" xfId="1" applyFont="1" applyFill="1" applyAlignment="1">
      <alignment horizontal="center"/>
    </xf>
    <xf numFmtId="4" fontId="7" fillId="0" borderId="0" xfId="0" applyNumberFormat="1" applyFont="1" applyFill="1" applyBorder="1"/>
    <xf numFmtId="4" fontId="7" fillId="0" borderId="0" xfId="2" applyNumberFormat="1" applyFont="1" applyFill="1"/>
    <xf numFmtId="4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/>
    </xf>
    <xf numFmtId="4" fontId="5" fillId="0" borderId="2" xfId="2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0" fontId="0" fillId="0" borderId="2" xfId="0" applyFill="1" applyBorder="1"/>
    <xf numFmtId="0" fontId="7" fillId="0" borderId="4" xfId="1" applyFont="1" applyFill="1" applyBorder="1" applyAlignment="1">
      <alignment horizontal="justify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/>
    <xf numFmtId="4" fontId="5" fillId="2" borderId="1" xfId="1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4" xfId="2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2" borderId="2" xfId="1" applyNumberFormat="1" applyFont="1" applyFill="1" applyBorder="1"/>
    <xf numFmtId="4" fontId="7" fillId="0" borderId="2" xfId="1" applyNumberFormat="1" applyFont="1" applyFill="1" applyBorder="1"/>
    <xf numFmtId="4" fontId="7" fillId="0" borderId="6" xfId="1" applyNumberFormat="1" applyFont="1" applyFill="1" applyBorder="1"/>
    <xf numFmtId="4" fontId="7" fillId="0" borderId="7" xfId="1" applyNumberFormat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7" fillId="0" borderId="2" xfId="2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7" fillId="0" borderId="8" xfId="2" applyFont="1" applyFill="1" applyBorder="1"/>
    <xf numFmtId="0" fontId="7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4" fontId="5" fillId="0" borderId="0" xfId="1" applyNumberFormat="1" applyFont="1" applyBorder="1" applyAlignment="1"/>
    <xf numFmtId="0" fontId="5" fillId="0" borderId="9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4" fontId="6" fillId="2" borderId="1" xfId="2" applyNumberFormat="1" applyFont="1" applyFill="1" applyBorder="1"/>
    <xf numFmtId="4" fontId="6" fillId="0" borderId="1" xfId="0" applyNumberFormat="1" applyFont="1" applyBorder="1"/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6" fillId="0" borderId="2" xfId="0" applyNumberFormat="1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justify" vertical="center"/>
    </xf>
    <xf numFmtId="0" fontId="7" fillId="0" borderId="2" xfId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6" fillId="0" borderId="2" xfId="2" applyNumberFormat="1" applyFont="1" applyFill="1" applyBorder="1"/>
    <xf numFmtId="0" fontId="6" fillId="0" borderId="2" xfId="0" applyFont="1" applyFill="1" applyBorder="1"/>
    <xf numFmtId="0" fontId="7" fillId="0" borderId="4" xfId="2" applyFont="1" applyFill="1" applyBorder="1" applyAlignment="1">
      <alignment horizontal="center" vertical="center" wrapText="1"/>
    </xf>
    <xf numFmtId="4" fontId="4" fillId="0" borderId="0" xfId="0" applyNumberFormat="1" applyFont="1"/>
    <xf numFmtId="0" fontId="7" fillId="0" borderId="11" xfId="2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5" fillId="0" borderId="2" xfId="2" applyNumberFormat="1" applyFont="1" applyFill="1" applyBorder="1"/>
    <xf numFmtId="0" fontId="0" fillId="0" borderId="1" xfId="0" applyBorder="1" applyAlignment="1">
      <alignment horizontal="center"/>
    </xf>
    <xf numFmtId="4" fontId="7" fillId="0" borderId="12" xfId="1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4" fontId="7" fillId="0" borderId="13" xfId="1" applyNumberFormat="1" applyFont="1" applyFill="1" applyBorder="1"/>
    <xf numFmtId="0" fontId="7" fillId="0" borderId="4" xfId="1" applyFont="1" applyFill="1" applyBorder="1" applyAlignment="1">
      <alignment horizontal="center"/>
    </xf>
    <xf numFmtId="4" fontId="7" fillId="0" borderId="1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shrinkToFit="1"/>
    </xf>
    <xf numFmtId="0" fontId="5" fillId="0" borderId="14" xfId="1" applyFont="1" applyFill="1" applyBorder="1" applyAlignment="1"/>
    <xf numFmtId="0" fontId="5" fillId="0" borderId="14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7" fillId="0" borderId="2" xfId="2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7" fillId="0" borderId="4" xfId="2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2" applyFont="1" applyFill="1" applyBorder="1" applyAlignment="1">
      <alignment vertical="top" wrapText="1"/>
    </xf>
    <xf numFmtId="0" fontId="9" fillId="0" borderId="0" xfId="0" applyFont="1"/>
    <xf numFmtId="14" fontId="7" fillId="0" borderId="1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4" xfId="0" applyBorder="1"/>
    <xf numFmtId="0" fontId="7" fillId="0" borderId="2" xfId="0" applyFont="1" applyFill="1" applyBorder="1" applyAlignment="1">
      <alignment horizontal="center" vertical="center"/>
    </xf>
    <xf numFmtId="14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justify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" xfId="0" applyFont="1" applyBorder="1"/>
    <xf numFmtId="4" fontId="10" fillId="0" borderId="1" xfId="2" applyNumberFormat="1" applyFont="1" applyFill="1" applyBorder="1"/>
    <xf numFmtId="4" fontId="10" fillId="0" borderId="2" xfId="2" applyNumberFormat="1" applyFont="1" applyFill="1" applyBorder="1"/>
    <xf numFmtId="4" fontId="10" fillId="0" borderId="2" xfId="2" applyNumberFormat="1" applyFont="1" applyFill="1" applyBorder="1" applyAlignment="1">
      <alignment horizontal="right"/>
    </xf>
    <xf numFmtId="4" fontId="10" fillId="2" borderId="1" xfId="1" applyNumberFormat="1" applyFont="1" applyFill="1" applyBorder="1"/>
    <xf numFmtId="4" fontId="10" fillId="2" borderId="1" xfId="2" applyNumberFormat="1" applyFont="1" applyFill="1" applyBorder="1"/>
    <xf numFmtId="4" fontId="10" fillId="0" borderId="1" xfId="0" applyNumberFormat="1" applyFont="1" applyFill="1" applyBorder="1"/>
    <xf numFmtId="14" fontId="0" fillId="0" borderId="0" xfId="0" applyNumberFormat="1"/>
    <xf numFmtId="0" fontId="0" fillId="0" borderId="13" xfId="0" applyBorder="1" applyAlignment="1">
      <alignment horizontal="left"/>
    </xf>
    <xf numFmtId="0" fontId="5" fillId="0" borderId="8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4" fontId="12" fillId="0" borderId="1" xfId="2" applyNumberFormat="1" applyFont="1" applyFill="1" applyBorder="1"/>
    <xf numFmtId="4" fontId="12" fillId="0" borderId="2" xfId="2" applyNumberFormat="1" applyFont="1" applyFill="1" applyBorder="1"/>
    <xf numFmtId="0" fontId="10" fillId="0" borderId="1" xfId="2" applyFont="1" applyFill="1" applyBorder="1"/>
    <xf numFmtId="0" fontId="10" fillId="0" borderId="2" xfId="2" applyFont="1" applyFill="1" applyBorder="1"/>
    <xf numFmtId="0" fontId="10" fillId="3" borderId="2" xfId="2" applyFont="1" applyFill="1" applyBorder="1"/>
    <xf numFmtId="0" fontId="10" fillId="0" borderId="8" xfId="2" applyFont="1" applyFill="1" applyBorder="1"/>
    <xf numFmtId="0" fontId="10" fillId="0" borderId="11" xfId="2" applyFont="1" applyFill="1" applyBorder="1"/>
    <xf numFmtId="0" fontId="10" fillId="0" borderId="1" xfId="1" applyFont="1" applyFill="1" applyBorder="1"/>
    <xf numFmtId="0" fontId="10" fillId="3" borderId="1" xfId="2" applyFont="1" applyFill="1" applyBorder="1"/>
    <xf numFmtId="0" fontId="10" fillId="0" borderId="1" xfId="0" applyFont="1" applyFill="1" applyBorder="1"/>
    <xf numFmtId="0" fontId="10" fillId="0" borderId="0" xfId="2" applyFont="1" applyFill="1" applyBorder="1"/>
    <xf numFmtId="0" fontId="13" fillId="0" borderId="0" xfId="0" applyFont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 wrapText="1"/>
    </xf>
    <xf numFmtId="0" fontId="7" fillId="0" borderId="4" xfId="2" applyFont="1" applyFill="1" applyBorder="1" applyAlignment="1">
      <alignment horizontal="justify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3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" fontId="7" fillId="0" borderId="8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4" fontId="7" fillId="0" borderId="11" xfId="1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14" fontId="7" fillId="0" borderId="3" xfId="2" applyNumberFormat="1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_ord 03.2004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workbookViewId="0">
      <selection activeCell="B6" sqref="B6:B17"/>
    </sheetView>
  </sheetViews>
  <sheetFormatPr defaultRowHeight="12.75" x14ac:dyDescent="0.2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 x14ac:dyDescent="0.2">
      <c r="A1" s="6"/>
      <c r="B1" s="325" t="s">
        <v>145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8"/>
    </row>
    <row r="2" spans="1:15" x14ac:dyDescent="0.2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x14ac:dyDescent="0.2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x14ac:dyDescent="0.2">
      <c r="A4" s="326" t="s">
        <v>27</v>
      </c>
      <c r="B4" s="327" t="s">
        <v>0</v>
      </c>
      <c r="C4" s="328" t="s">
        <v>1</v>
      </c>
      <c r="D4" s="125" t="s">
        <v>2</v>
      </c>
      <c r="E4" s="158" t="s">
        <v>97</v>
      </c>
      <c r="F4" s="329" t="s">
        <v>3</v>
      </c>
      <c r="G4" s="314" t="s">
        <v>4</v>
      </c>
      <c r="H4" s="331" t="s">
        <v>5</v>
      </c>
      <c r="I4" s="331"/>
      <c r="J4" s="332"/>
      <c r="K4" s="89" t="s">
        <v>6</v>
      </c>
      <c r="L4" s="91" t="s">
        <v>37</v>
      </c>
      <c r="M4" s="333" t="s">
        <v>7</v>
      </c>
      <c r="N4" s="93" t="s">
        <v>18</v>
      </c>
      <c r="O4" s="94" t="s">
        <v>64</v>
      </c>
    </row>
    <row r="5" spans="1:15" x14ac:dyDescent="0.2">
      <c r="A5" s="326"/>
      <c r="B5" s="327"/>
      <c r="C5" s="328"/>
      <c r="D5" s="160" t="s">
        <v>96</v>
      </c>
      <c r="E5" s="159" t="s">
        <v>8</v>
      </c>
      <c r="F5" s="329"/>
      <c r="G5" s="33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33"/>
      <c r="N5" s="85" t="s">
        <v>17</v>
      </c>
      <c r="O5" s="95" t="s">
        <v>29</v>
      </c>
    </row>
    <row r="6" spans="1:15" x14ac:dyDescent="0.2">
      <c r="A6" s="265">
        <v>1</v>
      </c>
      <c r="B6" s="310" t="s">
        <v>36</v>
      </c>
      <c r="C6" s="313" t="s">
        <v>14</v>
      </c>
      <c r="D6" s="315">
        <v>13</v>
      </c>
      <c r="E6" s="323" t="s">
        <v>98</v>
      </c>
      <c r="F6" s="319" t="s">
        <v>14</v>
      </c>
      <c r="G6" s="317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 x14ac:dyDescent="0.2">
      <c r="A7" s="266"/>
      <c r="B7" s="311"/>
      <c r="C7" s="322"/>
      <c r="D7" s="315"/>
      <c r="E7" s="323"/>
      <c r="F7" s="324"/>
      <c r="G7" s="334"/>
      <c r="H7" s="12">
        <v>55530</v>
      </c>
      <c r="I7" s="166" t="s">
        <v>92</v>
      </c>
      <c r="J7" s="13">
        <v>296.08999999999997</v>
      </c>
      <c r="K7" s="13">
        <v>296.08999999999997</v>
      </c>
      <c r="L7" s="11"/>
      <c r="M7" s="11"/>
      <c r="N7" s="13">
        <f t="shared" ref="N7:N21" si="0">J7-L7-M7</f>
        <v>296.08999999999997</v>
      </c>
      <c r="O7" s="11"/>
    </row>
    <row r="8" spans="1:15" x14ac:dyDescent="0.2">
      <c r="A8" s="266"/>
      <c r="B8" s="311"/>
      <c r="C8" s="322"/>
      <c r="D8" s="315"/>
      <c r="E8" s="323"/>
      <c r="F8" s="324"/>
      <c r="G8" s="334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 x14ac:dyDescent="0.2">
      <c r="A9" s="266"/>
      <c r="B9" s="311"/>
      <c r="C9" s="322"/>
      <c r="D9" s="315"/>
      <c r="E9" s="323"/>
      <c r="F9" s="324"/>
      <c r="G9" s="334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 x14ac:dyDescent="0.2">
      <c r="A10" s="266"/>
      <c r="B10" s="311"/>
      <c r="C10" s="322"/>
      <c r="D10" s="315"/>
      <c r="E10" s="323"/>
      <c r="F10" s="324"/>
      <c r="G10" s="334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 x14ac:dyDescent="0.2">
      <c r="A11" s="266"/>
      <c r="B11" s="311"/>
      <c r="C11" s="322"/>
      <c r="D11" s="315"/>
      <c r="E11" s="323"/>
      <c r="F11" s="324"/>
      <c r="G11" s="334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 x14ac:dyDescent="0.2">
      <c r="A12" s="266"/>
      <c r="B12" s="311"/>
      <c r="C12" s="322"/>
      <c r="D12" s="315"/>
      <c r="E12" s="323"/>
      <c r="F12" s="324"/>
      <c r="G12" s="334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1073.3399999999999</v>
      </c>
      <c r="N12" s="13">
        <f t="shared" si="0"/>
        <v>5770.88</v>
      </c>
      <c r="O12" s="11"/>
    </row>
    <row r="13" spans="1:15" x14ac:dyDescent="0.2">
      <c r="A13" s="266"/>
      <c r="B13" s="311"/>
      <c r="C13" s="322"/>
      <c r="D13" s="315"/>
      <c r="E13" s="323"/>
      <c r="F13" s="324"/>
      <c r="G13" s="334"/>
      <c r="H13" s="12">
        <v>56184</v>
      </c>
      <c r="I13" s="166" t="s">
        <v>116</v>
      </c>
      <c r="J13" s="13">
        <v>25070.49</v>
      </c>
      <c r="K13" s="13">
        <v>24774.400000000001</v>
      </c>
      <c r="L13" s="11"/>
      <c r="M13" s="11">
        <v>296.08999999999997</v>
      </c>
      <c r="N13" s="13">
        <f t="shared" si="0"/>
        <v>24774.400000000001</v>
      </c>
      <c r="O13" s="11"/>
    </row>
    <row r="14" spans="1:15" x14ac:dyDescent="0.2">
      <c r="A14" s="266"/>
      <c r="B14" s="311"/>
      <c r="C14" s="322"/>
      <c r="D14" s="315"/>
      <c r="E14" s="323"/>
      <c r="F14" s="324"/>
      <c r="G14" s="334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8977.3599999999988</v>
      </c>
      <c r="O14" s="11"/>
    </row>
    <row r="15" spans="1:15" x14ac:dyDescent="0.2">
      <c r="A15" s="266"/>
      <c r="B15" s="311"/>
      <c r="C15" s="322"/>
      <c r="D15" s="315"/>
      <c r="E15" s="323"/>
      <c r="F15" s="324"/>
      <c r="G15" s="334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33.880000000000003</v>
      </c>
      <c r="N15" s="13">
        <f t="shared" si="0"/>
        <v>6136.58</v>
      </c>
      <c r="O15" s="11"/>
    </row>
    <row r="16" spans="1:15" x14ac:dyDescent="0.2">
      <c r="A16" s="266"/>
      <c r="B16" s="311"/>
      <c r="C16" s="322"/>
      <c r="D16" s="315"/>
      <c r="E16" s="323"/>
      <c r="F16" s="324"/>
      <c r="G16" s="334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7" x14ac:dyDescent="0.2">
      <c r="A17" s="266"/>
      <c r="B17" s="311"/>
      <c r="C17" s="322"/>
      <c r="D17" s="315"/>
      <c r="E17" s="323"/>
      <c r="F17" s="324"/>
      <c r="G17" s="334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7" x14ac:dyDescent="0.2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7" x14ac:dyDescent="0.2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7" x14ac:dyDescent="0.2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7" x14ac:dyDescent="0.2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7" x14ac:dyDescent="0.2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 x14ac:dyDescent="0.2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154818.14000000001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7" x14ac:dyDescent="0.2">
      <c r="A24" s="265">
        <v>2</v>
      </c>
      <c r="B24" s="310" t="s">
        <v>83</v>
      </c>
      <c r="C24" s="312" t="s">
        <v>86</v>
      </c>
      <c r="D24" s="314">
        <v>17</v>
      </c>
      <c r="E24" s="316" t="s">
        <v>98</v>
      </c>
      <c r="F24" s="318" t="s">
        <v>86</v>
      </c>
      <c r="G24" s="320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7" x14ac:dyDescent="0.2">
      <c r="A25" s="266"/>
      <c r="B25" s="311"/>
      <c r="C25" s="312"/>
      <c r="D25" s="315"/>
      <c r="E25" s="316"/>
      <c r="F25" s="318"/>
      <c r="G25" s="320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t="shared" ref="N25:N41" si="1">J25-L25-M25</f>
        <v>90.45</v>
      </c>
      <c r="O25" s="20"/>
    </row>
    <row r="26" spans="1:17" x14ac:dyDescent="0.2">
      <c r="A26" s="266"/>
      <c r="B26" s="311"/>
      <c r="C26" s="312"/>
      <c r="D26" s="315"/>
      <c r="E26" s="316"/>
      <c r="F26" s="318"/>
      <c r="G26" s="320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7" x14ac:dyDescent="0.2">
      <c r="A27" s="266"/>
      <c r="B27" s="311"/>
      <c r="C27" s="312"/>
      <c r="D27" s="266"/>
      <c r="E27" s="316"/>
      <c r="F27" s="318"/>
      <c r="G27" s="320"/>
      <c r="H27" s="18">
        <v>12414423</v>
      </c>
      <c r="I27" s="167" t="s">
        <v>92</v>
      </c>
      <c r="J27" s="19">
        <v>129.19999999999999</v>
      </c>
      <c r="K27" s="19">
        <v>129.19999999999999</v>
      </c>
      <c r="L27" s="20"/>
      <c r="M27" s="20"/>
      <c r="N27" s="19">
        <f t="shared" si="1"/>
        <v>129.19999999999999</v>
      </c>
      <c r="O27" s="20"/>
    </row>
    <row r="28" spans="1:17" x14ac:dyDescent="0.2">
      <c r="A28" s="266"/>
      <c r="B28" s="311"/>
      <c r="C28" s="312"/>
      <c r="D28" s="266"/>
      <c r="E28" s="316"/>
      <c r="F28" s="318"/>
      <c r="G28" s="320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7" x14ac:dyDescent="0.2">
      <c r="A29" s="266"/>
      <c r="B29" s="311"/>
      <c r="C29" s="312"/>
      <c r="D29" s="266"/>
      <c r="E29" s="316"/>
      <c r="F29" s="318"/>
      <c r="G29" s="320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7" x14ac:dyDescent="0.2">
      <c r="A30" s="266"/>
      <c r="B30" s="311"/>
      <c r="C30" s="312"/>
      <c r="D30" s="266"/>
      <c r="E30" s="316"/>
      <c r="F30" s="318"/>
      <c r="G30" s="320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7" x14ac:dyDescent="0.2">
      <c r="A31" s="266"/>
      <c r="B31" s="311"/>
      <c r="C31" s="312"/>
      <c r="D31" s="266"/>
      <c r="E31" s="316"/>
      <c r="F31" s="318"/>
      <c r="G31" s="320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7" x14ac:dyDescent="0.2">
      <c r="A32" s="266"/>
      <c r="B32" s="311"/>
      <c r="C32" s="312"/>
      <c r="D32" s="266"/>
      <c r="E32" s="316"/>
      <c r="F32" s="318"/>
      <c r="G32" s="320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7" x14ac:dyDescent="0.2">
      <c r="A33" s="266"/>
      <c r="B33" s="311"/>
      <c r="C33" s="312"/>
      <c r="D33" s="266"/>
      <c r="E33" s="316"/>
      <c r="F33" s="318"/>
      <c r="G33" s="320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7" x14ac:dyDescent="0.2">
      <c r="A34" s="266"/>
      <c r="B34" s="311"/>
      <c r="C34" s="312"/>
      <c r="D34" s="266"/>
      <c r="E34" s="316"/>
      <c r="F34" s="318"/>
      <c r="G34" s="320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7" x14ac:dyDescent="0.2">
      <c r="A35" s="266"/>
      <c r="B35" s="311"/>
      <c r="C35" s="312"/>
      <c r="D35" s="266"/>
      <c r="E35" s="316"/>
      <c r="F35" s="318"/>
      <c r="G35" s="320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7" x14ac:dyDescent="0.2">
      <c r="A36" s="266"/>
      <c r="B36" s="311"/>
      <c r="C36" s="312"/>
      <c r="D36" s="266"/>
      <c r="E36" s="316"/>
      <c r="F36" s="318"/>
      <c r="G36" s="320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7" x14ac:dyDescent="0.2">
      <c r="A37" s="266"/>
      <c r="B37" s="311"/>
      <c r="C37" s="312"/>
      <c r="D37" s="266"/>
      <c r="E37" s="316"/>
      <c r="F37" s="318"/>
      <c r="G37" s="320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7" x14ac:dyDescent="0.2">
      <c r="A38" s="266"/>
      <c r="B38" s="311"/>
      <c r="C38" s="312"/>
      <c r="D38" s="266"/>
      <c r="E38" s="316"/>
      <c r="F38" s="318"/>
      <c r="G38" s="320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7" x14ac:dyDescent="0.2">
      <c r="A39" s="266"/>
      <c r="B39" s="311"/>
      <c r="C39" s="312"/>
      <c r="D39" s="266"/>
      <c r="E39" s="316"/>
      <c r="F39" s="318"/>
      <c r="G39" s="320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7" x14ac:dyDescent="0.2">
      <c r="A40" s="266"/>
      <c r="B40" s="311"/>
      <c r="C40" s="312"/>
      <c r="D40" s="266"/>
      <c r="E40" s="316"/>
      <c r="F40" s="318"/>
      <c r="G40" s="320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7" x14ac:dyDescent="0.2">
      <c r="A41" s="266"/>
      <c r="B41" s="311"/>
      <c r="C41" s="313"/>
      <c r="D41" s="266"/>
      <c r="E41" s="317"/>
      <c r="F41" s="319"/>
      <c r="G41" s="321"/>
      <c r="H41" s="134">
        <v>2400003</v>
      </c>
      <c r="I41" s="168" t="s">
        <v>102</v>
      </c>
      <c r="J41" s="136">
        <v>45125.64</v>
      </c>
      <c r="K41" s="136">
        <v>39184.230000000003</v>
      </c>
      <c r="L41" s="134"/>
      <c r="M41" s="136">
        <v>5941.41</v>
      </c>
      <c r="N41" s="135">
        <f t="shared" si="1"/>
        <v>39184.229999999996</v>
      </c>
      <c r="O41" s="20"/>
    </row>
    <row r="42" spans="1:17" x14ac:dyDescent="0.2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 x14ac:dyDescent="0.2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7" x14ac:dyDescent="0.2">
      <c r="A44" s="265">
        <v>3</v>
      </c>
      <c r="B44" s="267" t="s">
        <v>57</v>
      </c>
      <c r="C44" s="269" t="s">
        <v>15</v>
      </c>
      <c r="D44" s="265">
        <v>852</v>
      </c>
      <c r="E44" s="261" t="s">
        <v>98</v>
      </c>
      <c r="F44" s="263" t="s">
        <v>15</v>
      </c>
      <c r="G44" s="277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7" x14ac:dyDescent="0.2">
      <c r="A45" s="266"/>
      <c r="B45" s="268"/>
      <c r="C45" s="270"/>
      <c r="D45" s="266"/>
      <c r="E45" s="262"/>
      <c r="F45" s="264"/>
      <c r="G45" s="278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7" x14ac:dyDescent="0.2">
      <c r="A46" s="266"/>
      <c r="B46" s="268"/>
      <c r="C46" s="270"/>
      <c r="D46" s="266"/>
      <c r="E46" s="262"/>
      <c r="F46" s="264"/>
      <c r="G46" s="278"/>
      <c r="H46" s="27"/>
      <c r="I46" s="169"/>
      <c r="J46" s="28"/>
      <c r="K46" s="28"/>
      <c r="L46" s="28"/>
      <c r="M46" s="28"/>
      <c r="N46" s="28"/>
      <c r="O46" s="57"/>
    </row>
    <row r="47" spans="1:17" x14ac:dyDescent="0.2">
      <c r="A47" s="266"/>
      <c r="B47" s="268"/>
      <c r="C47" s="270"/>
      <c r="D47" s="266"/>
      <c r="E47" s="262"/>
      <c r="F47" s="264"/>
      <c r="G47" s="278"/>
      <c r="H47" s="27"/>
      <c r="I47" s="169"/>
      <c r="J47" s="28"/>
      <c r="K47" s="28"/>
      <c r="L47" s="28"/>
      <c r="M47" s="28"/>
      <c r="N47" s="28"/>
      <c r="O47" s="57"/>
    </row>
    <row r="48" spans="1:17" x14ac:dyDescent="0.2">
      <c r="A48" s="266"/>
      <c r="B48" s="268"/>
      <c r="C48" s="270"/>
      <c r="D48" s="266"/>
      <c r="E48" s="262"/>
      <c r="F48" s="264"/>
      <c r="G48" s="278"/>
      <c r="H48" s="27"/>
      <c r="I48" s="169"/>
      <c r="J48" s="28"/>
      <c r="K48" s="28"/>
      <c r="L48" s="28"/>
      <c r="M48" s="28"/>
      <c r="N48" s="28"/>
      <c r="O48" s="57"/>
    </row>
    <row r="49" spans="1:17" x14ac:dyDescent="0.2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7" x14ac:dyDescent="0.2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7" ht="12.75" customHeight="1" x14ac:dyDescent="0.2">
      <c r="A51" s="265">
        <v>4</v>
      </c>
      <c r="B51" s="275" t="s">
        <v>69</v>
      </c>
      <c r="C51" s="269" t="s">
        <v>14</v>
      </c>
      <c r="D51" s="265">
        <v>802</v>
      </c>
      <c r="E51" s="261" t="s">
        <v>98</v>
      </c>
      <c r="F51" s="263" t="s">
        <v>14</v>
      </c>
      <c r="G51" s="258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7" x14ac:dyDescent="0.2">
      <c r="A52" s="266"/>
      <c r="B52" s="276"/>
      <c r="C52" s="270"/>
      <c r="D52" s="266"/>
      <c r="E52" s="262"/>
      <c r="F52" s="264"/>
      <c r="G52" s="259"/>
      <c r="H52" s="77"/>
      <c r="I52" s="170"/>
      <c r="J52" s="78"/>
      <c r="K52" s="78"/>
      <c r="L52" s="78"/>
      <c r="M52" s="78"/>
      <c r="N52" s="78"/>
      <c r="O52" s="57"/>
    </row>
    <row r="53" spans="1:17" x14ac:dyDescent="0.2">
      <c r="A53" s="266"/>
      <c r="B53" s="276"/>
      <c r="C53" s="270"/>
      <c r="D53" s="266"/>
      <c r="E53" s="262"/>
      <c r="F53" s="264"/>
      <c r="G53" s="259"/>
      <c r="H53" s="27"/>
      <c r="I53" s="169"/>
      <c r="J53" s="28"/>
      <c r="K53" s="28"/>
      <c r="L53" s="28"/>
      <c r="M53" s="28"/>
      <c r="N53" s="78"/>
      <c r="O53" s="57"/>
    </row>
    <row r="54" spans="1:17" x14ac:dyDescent="0.2">
      <c r="A54" s="266"/>
      <c r="B54" s="276"/>
      <c r="C54" s="270"/>
      <c r="D54" s="266"/>
      <c r="E54" s="262"/>
      <c r="F54" s="264"/>
      <c r="G54" s="259"/>
      <c r="H54" s="27"/>
      <c r="I54" s="169"/>
      <c r="J54" s="28"/>
      <c r="K54" s="28"/>
      <c r="L54" s="28"/>
      <c r="M54" s="28"/>
      <c r="N54" s="144"/>
      <c r="O54" s="57"/>
    </row>
    <row r="55" spans="1:17" x14ac:dyDescent="0.2">
      <c r="A55" s="266"/>
      <c r="B55" s="276"/>
      <c r="C55" s="270"/>
      <c r="D55" s="266"/>
      <c r="E55" s="262"/>
      <c r="F55" s="264"/>
      <c r="G55" s="260"/>
      <c r="H55" s="27"/>
      <c r="I55" s="169"/>
      <c r="J55" s="28"/>
      <c r="K55" s="28"/>
      <c r="L55" s="28"/>
      <c r="M55" s="28"/>
      <c r="N55" s="28"/>
      <c r="O55" s="57"/>
    </row>
    <row r="56" spans="1:17" x14ac:dyDescent="0.2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7" x14ac:dyDescent="0.2">
      <c r="A57" s="265">
        <v>5</v>
      </c>
      <c r="B57" s="275" t="s">
        <v>30</v>
      </c>
      <c r="C57" s="305" t="s">
        <v>44</v>
      </c>
      <c r="D57" s="265">
        <v>214</v>
      </c>
      <c r="E57" s="258" t="s">
        <v>99</v>
      </c>
      <c r="F57" s="258" t="s">
        <v>44</v>
      </c>
      <c r="G57" s="277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7" x14ac:dyDescent="0.2">
      <c r="A58" s="266"/>
      <c r="B58" s="276"/>
      <c r="C58" s="306"/>
      <c r="D58" s="266"/>
      <c r="E58" s="259"/>
      <c r="F58" s="259"/>
      <c r="G58" s="278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7" x14ac:dyDescent="0.2">
      <c r="A59" s="266"/>
      <c r="B59" s="276"/>
      <c r="C59" s="306"/>
      <c r="D59" s="266"/>
      <c r="E59" s="259"/>
      <c r="F59" s="259"/>
      <c r="G59" s="278"/>
      <c r="H59" s="27">
        <v>20151694</v>
      </c>
      <c r="I59" s="169" t="s">
        <v>121</v>
      </c>
      <c r="J59" s="28">
        <v>1263.6600000000001</v>
      </c>
      <c r="K59" s="28">
        <v>1263.6600000000001</v>
      </c>
      <c r="L59" s="28"/>
      <c r="M59" s="28"/>
      <c r="N59" s="23">
        <f>J59-L59-M59</f>
        <v>1263.6600000000001</v>
      </c>
      <c r="O59" s="57"/>
    </row>
    <row r="60" spans="1:17" x14ac:dyDescent="0.2">
      <c r="A60" s="266"/>
      <c r="B60" s="276"/>
      <c r="C60" s="306"/>
      <c r="D60" s="266"/>
      <c r="E60" s="259"/>
      <c r="F60" s="259"/>
      <c r="G60" s="278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7" x14ac:dyDescent="0.2">
      <c r="A61" s="266"/>
      <c r="B61" s="276"/>
      <c r="C61" s="306"/>
      <c r="D61" s="266"/>
      <c r="E61" s="259"/>
      <c r="F61" s="259"/>
      <c r="G61" s="278"/>
      <c r="H61" s="27"/>
      <c r="I61" s="169"/>
      <c r="J61" s="28"/>
      <c r="K61" s="28"/>
      <c r="L61" s="28"/>
      <c r="M61" s="28"/>
      <c r="N61" s="64"/>
      <c r="O61" s="57"/>
    </row>
    <row r="62" spans="1:17" x14ac:dyDescent="0.2">
      <c r="A62" s="266"/>
      <c r="B62" s="276"/>
      <c r="C62" s="306"/>
      <c r="D62" s="266"/>
      <c r="E62" s="260"/>
      <c r="F62" s="259"/>
      <c r="G62" s="278"/>
      <c r="H62" s="27"/>
      <c r="I62" s="169"/>
      <c r="J62" s="28"/>
      <c r="K62" s="28"/>
      <c r="L62" s="28"/>
      <c r="M62" s="28"/>
      <c r="N62" s="28"/>
      <c r="O62" s="57"/>
    </row>
    <row r="63" spans="1:17" x14ac:dyDescent="0.2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17731.439999999999</v>
      </c>
      <c r="K63" s="57">
        <f>SUM(K57:K62)</f>
        <v>17731.439999999999</v>
      </c>
      <c r="L63" s="57">
        <f>SUM(L57:L62)</f>
        <v>0</v>
      </c>
      <c r="M63" s="57">
        <f>SUM(M57:M62)</f>
        <v>0</v>
      </c>
      <c r="N63" s="57">
        <f>SUM(N57:N62)</f>
        <v>17731.439999999999</v>
      </c>
      <c r="O63" s="57"/>
    </row>
    <row r="64" spans="1:17" x14ac:dyDescent="0.2">
      <c r="A64" s="265">
        <v>6</v>
      </c>
      <c r="B64" s="275" t="s">
        <v>48</v>
      </c>
      <c r="C64" s="258" t="s">
        <v>16</v>
      </c>
      <c r="D64" s="307">
        <v>230</v>
      </c>
      <c r="E64" s="263" t="s">
        <v>99</v>
      </c>
      <c r="F64" s="258" t="s">
        <v>16</v>
      </c>
      <c r="G64" s="277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 x14ac:dyDescent="0.2">
      <c r="A65" s="266"/>
      <c r="B65" s="276"/>
      <c r="C65" s="259"/>
      <c r="D65" s="308"/>
      <c r="E65" s="264"/>
      <c r="F65" s="259"/>
      <c r="G65" s="278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 x14ac:dyDescent="0.2">
      <c r="A66" s="266"/>
      <c r="B66" s="276"/>
      <c r="C66" s="259"/>
      <c r="D66" s="308"/>
      <c r="E66" s="264"/>
      <c r="F66" s="259"/>
      <c r="G66" s="278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 x14ac:dyDescent="0.2">
      <c r="A67" s="266"/>
      <c r="B67" s="276"/>
      <c r="C67" s="259"/>
      <c r="D67" s="308"/>
      <c r="E67" s="264"/>
      <c r="F67" s="259"/>
      <c r="G67" s="278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 x14ac:dyDescent="0.2">
      <c r="A68" s="266"/>
      <c r="B68" s="276"/>
      <c r="C68" s="259"/>
      <c r="D68" s="308"/>
      <c r="E68" s="264"/>
      <c r="F68" s="259"/>
      <c r="G68" s="278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 x14ac:dyDescent="0.2">
      <c r="A69" s="266"/>
      <c r="B69" s="276"/>
      <c r="C69" s="259"/>
      <c r="D69" s="308"/>
      <c r="E69" s="264"/>
      <c r="F69" s="259"/>
      <c r="G69" s="278"/>
      <c r="H69" s="27"/>
      <c r="I69" s="169"/>
      <c r="J69" s="62"/>
      <c r="K69" s="62"/>
      <c r="L69" s="62"/>
      <c r="M69" s="62"/>
      <c r="N69" s="62"/>
      <c r="O69" s="57"/>
    </row>
    <row r="70" spans="1:15" x14ac:dyDescent="0.2">
      <c r="A70" s="266"/>
      <c r="B70" s="276"/>
      <c r="C70" s="260"/>
      <c r="D70" s="308"/>
      <c r="E70" s="309"/>
      <c r="F70" s="260"/>
      <c r="G70" s="278"/>
      <c r="H70" s="27"/>
      <c r="I70" s="169"/>
      <c r="J70" s="61"/>
      <c r="K70" s="61"/>
      <c r="L70" s="63"/>
      <c r="M70" s="63"/>
      <c r="N70" s="61"/>
      <c r="O70" s="57"/>
    </row>
    <row r="71" spans="1:15" x14ac:dyDescent="0.2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 x14ac:dyDescent="0.2">
      <c r="A72" s="265">
        <v>7</v>
      </c>
      <c r="B72" s="267" t="s">
        <v>95</v>
      </c>
      <c r="C72" s="269" t="s">
        <v>14</v>
      </c>
      <c r="D72" s="265">
        <v>646</v>
      </c>
      <c r="E72" s="263" t="s">
        <v>99</v>
      </c>
      <c r="F72" s="263" t="s">
        <v>14</v>
      </c>
      <c r="G72" s="277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 x14ac:dyDescent="0.2">
      <c r="A73" s="266"/>
      <c r="B73" s="268"/>
      <c r="C73" s="270"/>
      <c r="D73" s="266"/>
      <c r="E73" s="264"/>
      <c r="F73" s="264"/>
      <c r="G73" s="278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 x14ac:dyDescent="0.2">
      <c r="A74" s="266"/>
      <c r="B74" s="268"/>
      <c r="C74" s="270"/>
      <c r="D74" s="266"/>
      <c r="E74" s="264"/>
      <c r="F74" s="264"/>
      <c r="G74" s="278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 x14ac:dyDescent="0.2">
      <c r="A75" s="266"/>
      <c r="B75" s="268"/>
      <c r="C75" s="270"/>
      <c r="D75" s="266"/>
      <c r="E75" s="264"/>
      <c r="F75" s="264"/>
      <c r="G75" s="278"/>
      <c r="H75" s="27"/>
      <c r="I75" s="169"/>
      <c r="J75" s="28"/>
      <c r="K75" s="28"/>
      <c r="L75" s="28"/>
      <c r="M75" s="28"/>
      <c r="N75" s="28"/>
      <c r="O75" s="57"/>
    </row>
    <row r="76" spans="1:15" x14ac:dyDescent="0.2">
      <c r="A76" s="266"/>
      <c r="B76" s="268"/>
      <c r="C76" s="270"/>
      <c r="D76" s="266"/>
      <c r="E76" s="264"/>
      <c r="F76" s="264"/>
      <c r="G76" s="278"/>
      <c r="H76" s="27"/>
      <c r="I76" s="169"/>
      <c r="J76" s="28"/>
      <c r="K76" s="28"/>
      <c r="L76" s="28"/>
      <c r="M76" s="28"/>
      <c r="N76" s="28"/>
      <c r="O76" s="57"/>
    </row>
    <row r="77" spans="1:15" x14ac:dyDescent="0.2">
      <c r="A77" s="266"/>
      <c r="B77" s="268"/>
      <c r="C77" s="270"/>
      <c r="D77" s="266"/>
      <c r="E77" s="264"/>
      <c r="F77" s="264"/>
      <c r="G77" s="278"/>
      <c r="H77" s="27"/>
      <c r="I77" s="169"/>
      <c r="J77" s="28"/>
      <c r="K77" s="28"/>
      <c r="L77" s="28"/>
      <c r="M77" s="28"/>
      <c r="N77" s="28"/>
      <c r="O77" s="57"/>
    </row>
    <row r="78" spans="1:15" x14ac:dyDescent="0.2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 x14ac:dyDescent="0.2">
      <c r="A79" s="265">
        <v>8</v>
      </c>
      <c r="B79" s="275" t="s">
        <v>32</v>
      </c>
      <c r="C79" s="258" t="s">
        <v>16</v>
      </c>
      <c r="D79" s="265">
        <v>24</v>
      </c>
      <c r="E79" s="258" t="s">
        <v>99</v>
      </c>
      <c r="F79" s="258" t="s">
        <v>16</v>
      </c>
      <c r="G79" s="277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 x14ac:dyDescent="0.2">
      <c r="A80" s="266"/>
      <c r="B80" s="276"/>
      <c r="C80" s="259"/>
      <c r="D80" s="266"/>
      <c r="E80" s="259"/>
      <c r="F80" s="259"/>
      <c r="G80" s="278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 x14ac:dyDescent="0.2">
      <c r="A81" s="266"/>
      <c r="B81" s="276"/>
      <c r="C81" s="259"/>
      <c r="D81" s="266"/>
      <c r="E81" s="259"/>
      <c r="F81" s="259"/>
      <c r="G81" s="278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 x14ac:dyDescent="0.2">
      <c r="A82" s="266"/>
      <c r="B82" s="276"/>
      <c r="C82" s="259"/>
      <c r="D82" s="266"/>
      <c r="E82" s="259"/>
      <c r="F82" s="259"/>
      <c r="G82" s="278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 x14ac:dyDescent="0.2">
      <c r="A83" s="266"/>
      <c r="B83" s="276"/>
      <c r="C83" s="259"/>
      <c r="D83" s="266"/>
      <c r="E83" s="259"/>
      <c r="F83" s="259"/>
      <c r="G83" s="278"/>
      <c r="H83" s="162">
        <v>90106</v>
      </c>
      <c r="I83" s="172" t="s">
        <v>133</v>
      </c>
      <c r="J83" s="144">
        <v>17276.400000000001</v>
      </c>
      <c r="K83" s="144">
        <v>17276.400000000001</v>
      </c>
      <c r="L83" s="161"/>
      <c r="M83" s="161"/>
      <c r="N83" s="28">
        <v>13274.6</v>
      </c>
      <c r="O83" s="57">
        <f>K83-N83</f>
        <v>4001.8000000000011</v>
      </c>
    </row>
    <row r="84" spans="1:15" x14ac:dyDescent="0.2">
      <c r="A84" s="266"/>
      <c r="B84" s="276"/>
      <c r="C84" s="259"/>
      <c r="D84" s="266"/>
      <c r="E84" s="259"/>
      <c r="F84" s="259"/>
      <c r="G84" s="278"/>
      <c r="H84" s="162"/>
      <c r="I84" s="172"/>
      <c r="J84" s="162"/>
      <c r="K84" s="162"/>
      <c r="L84" s="161"/>
      <c r="M84" s="161"/>
      <c r="N84" s="28"/>
      <c r="O84" s="57"/>
    </row>
    <row r="85" spans="1:15" x14ac:dyDescent="0.2">
      <c r="A85" s="266"/>
      <c r="B85" s="276"/>
      <c r="C85" s="259"/>
      <c r="D85" s="266"/>
      <c r="E85" s="260"/>
      <c r="F85" s="259"/>
      <c r="G85" s="278"/>
      <c r="H85" s="65"/>
      <c r="I85" s="173"/>
      <c r="J85" s="65"/>
      <c r="K85" s="65"/>
      <c r="L85" s="28"/>
      <c r="M85" s="28"/>
      <c r="N85" s="28"/>
      <c r="O85" s="57"/>
    </row>
    <row r="86" spans="1:15" x14ac:dyDescent="0.2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t="shared" ref="J86:O86" si="2">SUM(J79:J85)</f>
        <v>73904.600000000006</v>
      </c>
      <c r="K86" s="57">
        <f t="shared" si="2"/>
        <v>73904.600000000006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4001.8000000000011</v>
      </c>
    </row>
    <row r="87" spans="1:15" x14ac:dyDescent="0.2">
      <c r="A87" s="265">
        <v>9</v>
      </c>
      <c r="B87" s="275" t="s">
        <v>117</v>
      </c>
      <c r="C87" s="258" t="s">
        <v>118</v>
      </c>
      <c r="D87" s="265">
        <v>935</v>
      </c>
      <c r="E87" s="258" t="s">
        <v>119</v>
      </c>
      <c r="F87" s="258" t="s">
        <v>44</v>
      </c>
      <c r="G87" s="277" t="s">
        <v>120</v>
      </c>
      <c r="H87" s="27">
        <v>8</v>
      </c>
      <c r="I87" s="169" t="s">
        <v>106</v>
      </c>
      <c r="J87" s="28">
        <v>1073.3399999999999</v>
      </c>
      <c r="K87" s="28">
        <v>1073.3399999999999</v>
      </c>
      <c r="L87" s="28"/>
      <c r="M87" s="28"/>
      <c r="N87" s="28">
        <f>J87-L87-M87</f>
        <v>1073.3399999999999</v>
      </c>
      <c r="O87" s="57"/>
    </row>
    <row r="88" spans="1:15" x14ac:dyDescent="0.2">
      <c r="A88" s="266"/>
      <c r="B88" s="276"/>
      <c r="C88" s="259"/>
      <c r="D88" s="266"/>
      <c r="E88" s="259"/>
      <c r="F88" s="259"/>
      <c r="G88" s="278"/>
      <c r="H88" s="27"/>
      <c r="I88" s="169"/>
      <c r="J88" s="28"/>
      <c r="K88" s="28"/>
      <c r="L88" s="28"/>
      <c r="M88" s="28"/>
      <c r="N88" s="28"/>
      <c r="O88" s="57"/>
    </row>
    <row r="89" spans="1:15" x14ac:dyDescent="0.2">
      <c r="A89" s="266"/>
      <c r="B89" s="276"/>
      <c r="C89" s="259"/>
      <c r="D89" s="266"/>
      <c r="E89" s="259"/>
      <c r="F89" s="259"/>
      <c r="G89" s="278"/>
      <c r="H89" s="5"/>
      <c r="I89" s="174"/>
      <c r="J89" s="5"/>
      <c r="K89" s="5"/>
      <c r="L89" s="28"/>
      <c r="M89" s="28"/>
      <c r="N89" s="28"/>
      <c r="O89" s="57"/>
    </row>
    <row r="90" spans="1:15" x14ac:dyDescent="0.2">
      <c r="A90" s="266"/>
      <c r="B90" s="276"/>
      <c r="C90" s="259"/>
      <c r="D90" s="266"/>
      <c r="E90" s="259"/>
      <c r="F90" s="259"/>
      <c r="G90" s="278"/>
      <c r="H90" s="65"/>
      <c r="I90" s="173"/>
      <c r="J90" s="65"/>
      <c r="K90" s="65"/>
      <c r="L90" s="28"/>
      <c r="M90" s="28"/>
      <c r="N90" s="28"/>
      <c r="O90" s="57"/>
    </row>
    <row r="91" spans="1:15" x14ac:dyDescent="0.2">
      <c r="A91" s="266"/>
      <c r="B91" s="276"/>
      <c r="C91" s="259"/>
      <c r="D91" s="266"/>
      <c r="E91" s="260"/>
      <c r="F91" s="259"/>
      <c r="G91" s="278"/>
      <c r="H91" s="65"/>
      <c r="I91" s="173"/>
      <c r="J91" s="65"/>
      <c r="K91" s="65"/>
      <c r="L91" s="28"/>
      <c r="M91" s="28"/>
      <c r="N91" s="28"/>
      <c r="O91" s="57"/>
    </row>
    <row r="92" spans="1:15" x14ac:dyDescent="0.2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1073.3399999999999</v>
      </c>
      <c r="K92" s="57">
        <f>SUM(K87:K91)</f>
        <v>1073.3399999999999</v>
      </c>
      <c r="L92" s="57">
        <f>SUM(L87:L91)</f>
        <v>0</v>
      </c>
      <c r="M92" s="57">
        <f>SUM(M87:M91)</f>
        <v>0</v>
      </c>
      <c r="N92" s="57">
        <f>SUM(N87:N91)</f>
        <v>1073.3399999999999</v>
      </c>
      <c r="O92" s="57"/>
    </row>
    <row r="93" spans="1:15" x14ac:dyDescent="0.2">
      <c r="A93" s="265">
        <v>10</v>
      </c>
      <c r="B93" s="275" t="s">
        <v>28</v>
      </c>
      <c r="C93" s="305" t="s">
        <v>14</v>
      </c>
      <c r="D93" s="265">
        <v>215</v>
      </c>
      <c r="E93" s="261" t="s">
        <v>99</v>
      </c>
      <c r="F93" s="258" t="s">
        <v>14</v>
      </c>
      <c r="G93" s="277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t="shared" ref="N93:N100" si="3">J93-L93-M93</f>
        <v>4799</v>
      </c>
      <c r="O93" s="57"/>
    </row>
    <row r="94" spans="1:15" x14ac:dyDescent="0.2">
      <c r="A94" s="266"/>
      <c r="B94" s="276"/>
      <c r="C94" s="306"/>
      <c r="D94" s="266"/>
      <c r="E94" s="262"/>
      <c r="F94" s="259"/>
      <c r="G94" s="278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 x14ac:dyDescent="0.2">
      <c r="A95" s="266"/>
      <c r="B95" s="276"/>
      <c r="C95" s="306"/>
      <c r="D95" s="266"/>
      <c r="E95" s="262"/>
      <c r="F95" s="259"/>
      <c r="G95" s="278"/>
      <c r="H95" s="27">
        <v>1310959</v>
      </c>
      <c r="I95" s="169" t="s">
        <v>109</v>
      </c>
      <c r="J95" s="28">
        <v>8638.2000000000007</v>
      </c>
      <c r="K95" s="28">
        <v>8638.2000000000007</v>
      </c>
      <c r="L95" s="28"/>
      <c r="M95" s="28"/>
      <c r="N95" s="28">
        <f t="shared" si="3"/>
        <v>8638.2000000000007</v>
      </c>
      <c r="O95" s="57"/>
    </row>
    <row r="96" spans="1:15" x14ac:dyDescent="0.2">
      <c r="A96" s="266"/>
      <c r="B96" s="276"/>
      <c r="C96" s="306"/>
      <c r="D96" s="266"/>
      <c r="E96" s="262"/>
      <c r="F96" s="259"/>
      <c r="G96" s="278"/>
      <c r="H96" s="27">
        <v>1312051</v>
      </c>
      <c r="I96" s="169" t="s">
        <v>110</v>
      </c>
      <c r="J96" s="28">
        <v>24954.799999999999</v>
      </c>
      <c r="K96" s="28">
        <v>24954.799999999999</v>
      </c>
      <c r="L96" s="28"/>
      <c r="M96" s="28"/>
      <c r="N96" s="28">
        <f t="shared" si="3"/>
        <v>24954.799999999999</v>
      </c>
      <c r="O96" s="57"/>
    </row>
    <row r="97" spans="1:15" x14ac:dyDescent="0.2">
      <c r="A97" s="266"/>
      <c r="B97" s="276"/>
      <c r="C97" s="306"/>
      <c r="D97" s="266"/>
      <c r="E97" s="262"/>
      <c r="F97" s="259"/>
      <c r="G97" s="278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 x14ac:dyDescent="0.2">
      <c r="A98" s="266"/>
      <c r="B98" s="276"/>
      <c r="C98" s="306"/>
      <c r="D98" s="266"/>
      <c r="E98" s="262"/>
      <c r="F98" s="259"/>
      <c r="G98" s="278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 x14ac:dyDescent="0.2">
      <c r="A99" s="266"/>
      <c r="B99" s="276"/>
      <c r="C99" s="306"/>
      <c r="D99" s="266"/>
      <c r="E99" s="262"/>
      <c r="F99" s="259"/>
      <c r="G99" s="278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 x14ac:dyDescent="0.2">
      <c r="A100" s="266"/>
      <c r="B100" s="276"/>
      <c r="C100" s="306"/>
      <c r="D100" s="266"/>
      <c r="E100" s="262"/>
      <c r="F100" s="259"/>
      <c r="G100" s="278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 x14ac:dyDescent="0.2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 x14ac:dyDescent="0.2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 x14ac:dyDescent="0.2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72944.800000000003</v>
      </c>
      <c r="K103" s="57">
        <f>SUM(K93:K100)</f>
        <v>72944.800000000003</v>
      </c>
      <c r="L103" s="57">
        <f>SUM(L93:L100)</f>
        <v>0</v>
      </c>
      <c r="M103" s="57">
        <f>SUM(M93:M100)</f>
        <v>0</v>
      </c>
      <c r="N103" s="57">
        <f>SUM(N93:N100)</f>
        <v>72944.800000000003</v>
      </c>
      <c r="O103" s="57"/>
    </row>
    <row r="104" spans="1:15" x14ac:dyDescent="0.2">
      <c r="A104" s="265">
        <v>11</v>
      </c>
      <c r="B104" s="275" t="s">
        <v>43</v>
      </c>
      <c r="C104" s="305" t="s">
        <v>14</v>
      </c>
      <c r="D104" s="265">
        <v>25</v>
      </c>
      <c r="E104" s="258" t="s">
        <v>99</v>
      </c>
      <c r="F104" s="258" t="s">
        <v>14</v>
      </c>
      <c r="G104" s="258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 x14ac:dyDescent="0.2">
      <c r="A105" s="266"/>
      <c r="B105" s="276"/>
      <c r="C105" s="306"/>
      <c r="D105" s="266"/>
      <c r="E105" s="259"/>
      <c r="F105" s="259"/>
      <c r="G105" s="259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 x14ac:dyDescent="0.2">
      <c r="A106" s="266"/>
      <c r="B106" s="276"/>
      <c r="C106" s="306"/>
      <c r="D106" s="266"/>
      <c r="E106" s="259"/>
      <c r="F106" s="259"/>
      <c r="G106" s="259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 x14ac:dyDescent="0.2">
      <c r="A107" s="266"/>
      <c r="B107" s="276"/>
      <c r="C107" s="306"/>
      <c r="D107" s="266"/>
      <c r="E107" s="259"/>
      <c r="F107" s="259"/>
      <c r="G107" s="259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 x14ac:dyDescent="0.2">
      <c r="A108" s="266"/>
      <c r="B108" s="276"/>
      <c r="C108" s="306"/>
      <c r="D108" s="266"/>
      <c r="E108" s="259"/>
      <c r="F108" s="259"/>
      <c r="G108" s="259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 x14ac:dyDescent="0.2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 x14ac:dyDescent="0.2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 x14ac:dyDescent="0.2">
      <c r="A111" s="265">
        <v>12</v>
      </c>
      <c r="B111" s="275" t="s">
        <v>35</v>
      </c>
      <c r="C111" s="269" t="s">
        <v>16</v>
      </c>
      <c r="D111" s="265">
        <v>41</v>
      </c>
      <c r="E111" s="261" t="s">
        <v>99</v>
      </c>
      <c r="F111" s="263" t="s">
        <v>16</v>
      </c>
      <c r="G111" s="258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 x14ac:dyDescent="0.2">
      <c r="A112" s="266"/>
      <c r="B112" s="276"/>
      <c r="C112" s="270"/>
      <c r="D112" s="266"/>
      <c r="E112" s="262"/>
      <c r="F112" s="264"/>
      <c r="G112" s="259"/>
      <c r="H112" s="27"/>
      <c r="I112" s="169"/>
      <c r="J112" s="28"/>
      <c r="K112" s="28"/>
      <c r="L112" s="27"/>
      <c r="M112" s="28"/>
      <c r="N112" s="28"/>
      <c r="O112" s="27"/>
    </row>
    <row r="113" spans="1:15" x14ac:dyDescent="0.2">
      <c r="A113" s="266"/>
      <c r="B113" s="276"/>
      <c r="C113" s="270"/>
      <c r="D113" s="266"/>
      <c r="E113" s="262"/>
      <c r="F113" s="264"/>
      <c r="G113" s="259"/>
      <c r="H113" s="27"/>
      <c r="I113" s="169"/>
      <c r="J113" s="28"/>
      <c r="K113" s="28"/>
      <c r="L113" s="27"/>
      <c r="M113" s="28"/>
      <c r="N113" s="28"/>
      <c r="O113" s="27"/>
    </row>
    <row r="114" spans="1:15" x14ac:dyDescent="0.2">
      <c r="A114" s="68"/>
      <c r="B114" s="111"/>
      <c r="C114" s="116"/>
      <c r="D114" s="68"/>
      <c r="E114" s="82"/>
      <c r="F114" s="153"/>
      <c r="G114" s="259"/>
      <c r="H114" s="27"/>
      <c r="I114" s="169"/>
      <c r="J114" s="28"/>
      <c r="K114" s="28"/>
      <c r="L114" s="27"/>
      <c r="M114" s="28"/>
      <c r="N114" s="28"/>
      <c r="O114" s="27"/>
    </row>
    <row r="115" spans="1:15" x14ac:dyDescent="0.2">
      <c r="A115" s="68"/>
      <c r="B115" s="111"/>
      <c r="C115" s="116"/>
      <c r="D115" s="68"/>
      <c r="E115" s="82"/>
      <c r="F115" s="153"/>
      <c r="G115" s="259"/>
      <c r="H115" s="27"/>
      <c r="I115" s="169"/>
      <c r="J115" s="28"/>
      <c r="K115" s="28"/>
      <c r="L115" s="27"/>
      <c r="M115" s="28"/>
      <c r="N115" s="28"/>
      <c r="O115" s="27"/>
    </row>
    <row r="116" spans="1:15" x14ac:dyDescent="0.2">
      <c r="A116" s="68"/>
      <c r="B116" s="111"/>
      <c r="C116" s="116"/>
      <c r="D116" s="68"/>
      <c r="E116" s="82"/>
      <c r="F116" s="153"/>
      <c r="G116" s="259"/>
      <c r="H116" s="27"/>
      <c r="I116" s="169"/>
      <c r="J116" s="28"/>
      <c r="K116" s="28"/>
      <c r="L116" s="27"/>
      <c r="M116" s="28"/>
      <c r="N116" s="28"/>
      <c r="O116" s="27"/>
    </row>
    <row r="117" spans="1:15" x14ac:dyDescent="0.2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 x14ac:dyDescent="0.2">
      <c r="A118" s="265">
        <v>13</v>
      </c>
      <c r="B118" s="275" t="s">
        <v>87</v>
      </c>
      <c r="C118" s="269" t="s">
        <v>14</v>
      </c>
      <c r="D118" s="277">
        <v>620</v>
      </c>
      <c r="E118" s="277" t="s">
        <v>99</v>
      </c>
      <c r="F118" s="263" t="s">
        <v>14</v>
      </c>
      <c r="G118" s="277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 x14ac:dyDescent="0.2">
      <c r="A119" s="266"/>
      <c r="B119" s="276"/>
      <c r="C119" s="303"/>
      <c r="D119" s="278"/>
      <c r="E119" s="278"/>
      <c r="F119" s="304"/>
      <c r="G119" s="278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t="shared" ref="N119:N137" si="4">J119-L119-M119</f>
        <v>167.97</v>
      </c>
      <c r="O119" s="27"/>
    </row>
    <row r="120" spans="1:15" x14ac:dyDescent="0.2">
      <c r="A120" s="266"/>
      <c r="B120" s="276"/>
      <c r="C120" s="303"/>
      <c r="D120" s="278"/>
      <c r="E120" s="278"/>
      <c r="F120" s="304"/>
      <c r="G120" s="278"/>
      <c r="H120" s="27">
        <f>1+H119</f>
        <v>3055</v>
      </c>
      <c r="I120" s="169" t="s">
        <v>140</v>
      </c>
      <c r="J120" s="28">
        <v>77.52</v>
      </c>
      <c r="K120" s="28">
        <f t="shared" ref="K120:K137" si="5">J120</f>
        <v>77.52</v>
      </c>
      <c r="L120" s="27"/>
      <c r="M120" s="28"/>
      <c r="N120" s="28">
        <f t="shared" si="4"/>
        <v>77.52</v>
      </c>
      <c r="O120" s="27"/>
    </row>
    <row r="121" spans="1:15" x14ac:dyDescent="0.2">
      <c r="A121" s="266"/>
      <c r="B121" s="276"/>
      <c r="C121" s="303"/>
      <c r="D121" s="278"/>
      <c r="E121" s="278"/>
      <c r="F121" s="304"/>
      <c r="G121" s="278"/>
      <c r="H121" s="27">
        <f t="shared" ref="H121:H137" si="6">1+H120</f>
        <v>3056</v>
      </c>
      <c r="I121" s="169" t="s">
        <v>140</v>
      </c>
      <c r="J121" s="28">
        <v>64.599999999999994</v>
      </c>
      <c r="K121" s="28">
        <f t="shared" si="5"/>
        <v>64.599999999999994</v>
      </c>
      <c r="L121" s="27"/>
      <c r="M121" s="28"/>
      <c r="N121" s="28">
        <f t="shared" si="4"/>
        <v>64.599999999999994</v>
      </c>
      <c r="O121" s="27"/>
    </row>
    <row r="122" spans="1:15" x14ac:dyDescent="0.2">
      <c r="A122" s="266"/>
      <c r="B122" s="276"/>
      <c r="C122" s="303"/>
      <c r="D122" s="278"/>
      <c r="E122" s="278"/>
      <c r="F122" s="304"/>
      <c r="G122" s="278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 x14ac:dyDescent="0.2">
      <c r="A123" s="266"/>
      <c r="B123" s="276"/>
      <c r="C123" s="303"/>
      <c r="D123" s="278"/>
      <c r="E123" s="278"/>
      <c r="F123" s="304"/>
      <c r="G123" s="278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 x14ac:dyDescent="0.2">
      <c r="A124" s="266"/>
      <c r="B124" s="276"/>
      <c r="C124" s="303"/>
      <c r="D124" s="278"/>
      <c r="E124" s="278"/>
      <c r="F124" s="304"/>
      <c r="G124" s="278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 x14ac:dyDescent="0.2">
      <c r="A125" s="266"/>
      <c r="B125" s="276"/>
      <c r="C125" s="303"/>
      <c r="D125" s="278"/>
      <c r="E125" s="278"/>
      <c r="F125" s="304"/>
      <c r="G125" s="278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 x14ac:dyDescent="0.2">
      <c r="A126" s="266"/>
      <c r="B126" s="276"/>
      <c r="C126" s="303"/>
      <c r="D126" s="278"/>
      <c r="E126" s="278"/>
      <c r="F126" s="304"/>
      <c r="G126" s="278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 x14ac:dyDescent="0.2">
      <c r="A127" s="266"/>
      <c r="B127" s="276"/>
      <c r="C127" s="303"/>
      <c r="D127" s="278"/>
      <c r="E127" s="278"/>
      <c r="F127" s="304"/>
      <c r="G127" s="278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 x14ac:dyDescent="0.2">
      <c r="A128" s="266"/>
      <c r="B128" s="276"/>
      <c r="C128" s="303"/>
      <c r="D128" s="278"/>
      <c r="E128" s="278"/>
      <c r="F128" s="304"/>
      <c r="G128" s="278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 x14ac:dyDescent="0.2">
      <c r="A129" s="266"/>
      <c r="B129" s="276"/>
      <c r="C129" s="303"/>
      <c r="D129" s="278"/>
      <c r="E129" s="278"/>
      <c r="F129" s="304"/>
      <c r="G129" s="278"/>
      <c r="H129" s="27">
        <f t="shared" si="6"/>
        <v>3064</v>
      </c>
      <c r="I129" s="169" t="s">
        <v>140</v>
      </c>
      <c r="J129" s="28">
        <v>271.33999999999997</v>
      </c>
      <c r="K129" s="28">
        <f t="shared" si="5"/>
        <v>271.33999999999997</v>
      </c>
      <c r="L129" s="27"/>
      <c r="M129" s="28"/>
      <c r="N129" s="28">
        <f t="shared" si="4"/>
        <v>271.33999999999997</v>
      </c>
      <c r="O129" s="27"/>
    </row>
    <row r="130" spans="1:15" x14ac:dyDescent="0.2">
      <c r="A130" s="266"/>
      <c r="B130" s="276"/>
      <c r="C130" s="303"/>
      <c r="D130" s="278"/>
      <c r="E130" s="278"/>
      <c r="F130" s="304"/>
      <c r="G130" s="278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 x14ac:dyDescent="0.2">
      <c r="A131" s="266"/>
      <c r="B131" s="276"/>
      <c r="C131" s="303"/>
      <c r="D131" s="278"/>
      <c r="E131" s="278"/>
      <c r="F131" s="304"/>
      <c r="G131" s="278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 x14ac:dyDescent="0.2">
      <c r="A132" s="266"/>
      <c r="B132" s="276"/>
      <c r="C132" s="303"/>
      <c r="D132" s="278"/>
      <c r="E132" s="278"/>
      <c r="F132" s="304"/>
      <c r="G132" s="278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 x14ac:dyDescent="0.2">
      <c r="A133" s="266"/>
      <c r="B133" s="276"/>
      <c r="C133" s="303"/>
      <c r="D133" s="278"/>
      <c r="E133" s="278"/>
      <c r="F133" s="304"/>
      <c r="G133" s="278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 x14ac:dyDescent="0.2">
      <c r="A134" s="266"/>
      <c r="B134" s="276"/>
      <c r="C134" s="303"/>
      <c r="D134" s="278"/>
      <c r="E134" s="278"/>
      <c r="F134" s="304"/>
      <c r="G134" s="278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 x14ac:dyDescent="0.2">
      <c r="A135" s="266"/>
      <c r="B135" s="276"/>
      <c r="C135" s="303"/>
      <c r="D135" s="278"/>
      <c r="E135" s="278"/>
      <c r="F135" s="304"/>
      <c r="G135" s="278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 x14ac:dyDescent="0.2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 x14ac:dyDescent="0.2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 x14ac:dyDescent="0.2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 x14ac:dyDescent="0.2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 x14ac:dyDescent="0.2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 x14ac:dyDescent="0.2">
      <c r="A141" s="265">
        <v>14</v>
      </c>
      <c r="B141" s="275" t="s">
        <v>20</v>
      </c>
      <c r="C141" s="269" t="s">
        <v>14</v>
      </c>
      <c r="D141" s="265">
        <v>633</v>
      </c>
      <c r="E141" s="277" t="s">
        <v>99</v>
      </c>
      <c r="F141" s="263" t="s">
        <v>14</v>
      </c>
      <c r="G141" s="277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t="shared" ref="N141:N146" si="7">J141-L141-M141</f>
        <v>1114.5099999999993</v>
      </c>
      <c r="O141" s="27"/>
    </row>
    <row r="142" spans="1:15" x14ac:dyDescent="0.2">
      <c r="A142" s="266"/>
      <c r="B142" s="276"/>
      <c r="C142" s="270"/>
      <c r="D142" s="266"/>
      <c r="E142" s="278"/>
      <c r="F142" s="264"/>
      <c r="G142" s="278"/>
      <c r="H142" s="27">
        <v>206353</v>
      </c>
      <c r="I142" s="169" t="s">
        <v>102</v>
      </c>
      <c r="J142" s="28">
        <v>16494.689999999999</v>
      </c>
      <c r="K142" s="28">
        <v>16494.689999999999</v>
      </c>
      <c r="L142" s="27"/>
      <c r="M142" s="28"/>
      <c r="N142" s="28">
        <f t="shared" si="7"/>
        <v>16494.689999999999</v>
      </c>
      <c r="O142" s="27"/>
    </row>
    <row r="143" spans="1:15" x14ac:dyDescent="0.2">
      <c r="A143" s="266"/>
      <c r="B143" s="276"/>
      <c r="C143" s="270"/>
      <c r="D143" s="266"/>
      <c r="E143" s="278"/>
      <c r="F143" s="264"/>
      <c r="G143" s="278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 x14ac:dyDescent="0.2">
      <c r="A144" s="266"/>
      <c r="B144" s="276"/>
      <c r="C144" s="270"/>
      <c r="D144" s="266"/>
      <c r="E144" s="278"/>
      <c r="F144" s="264"/>
      <c r="G144" s="278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7" x14ac:dyDescent="0.2">
      <c r="A145" s="266"/>
      <c r="B145" s="276"/>
      <c r="C145" s="270"/>
      <c r="D145" s="266"/>
      <c r="E145" s="278"/>
      <c r="F145" s="264"/>
      <c r="G145" s="278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7" x14ac:dyDescent="0.2">
      <c r="A146" s="266"/>
      <c r="B146" s="276"/>
      <c r="C146" s="270"/>
      <c r="D146" s="266"/>
      <c r="E146" s="278"/>
      <c r="F146" s="264"/>
      <c r="G146" s="278"/>
      <c r="H146" s="27">
        <v>206357</v>
      </c>
      <c r="I146" s="169" t="s">
        <v>102</v>
      </c>
      <c r="J146" s="28">
        <v>10736.04</v>
      </c>
      <c r="K146" s="28">
        <v>9680.0400000000009</v>
      </c>
      <c r="L146" s="27"/>
      <c r="M146" s="28">
        <v>1056</v>
      </c>
      <c r="N146" s="28">
        <f t="shared" si="7"/>
        <v>9680.0400000000009</v>
      </c>
      <c r="O146" s="28"/>
    </row>
    <row r="147" spans="1:17" x14ac:dyDescent="0.2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7" x14ac:dyDescent="0.2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7" x14ac:dyDescent="0.2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7" x14ac:dyDescent="0.2">
      <c r="A150" s="265">
        <v>15</v>
      </c>
      <c r="B150" s="298" t="s">
        <v>68</v>
      </c>
      <c r="C150" s="299" t="s">
        <v>53</v>
      </c>
      <c r="D150" s="300">
        <v>230</v>
      </c>
      <c r="E150" s="301" t="s">
        <v>99</v>
      </c>
      <c r="F150" s="302" t="s">
        <v>53</v>
      </c>
      <c r="G150" s="301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7" x14ac:dyDescent="0.2">
      <c r="A151" s="266"/>
      <c r="B151" s="298"/>
      <c r="C151" s="299"/>
      <c r="D151" s="300"/>
      <c r="E151" s="301"/>
      <c r="F151" s="302"/>
      <c r="G151" s="301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7" x14ac:dyDescent="0.2">
      <c r="A152" s="266"/>
      <c r="B152" s="298"/>
      <c r="C152" s="299"/>
      <c r="D152" s="300"/>
      <c r="E152" s="301"/>
      <c r="F152" s="302"/>
      <c r="G152" s="301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7" x14ac:dyDescent="0.2">
      <c r="A153" s="266"/>
      <c r="B153" s="298"/>
      <c r="C153" s="299"/>
      <c r="D153" s="300"/>
      <c r="E153" s="301"/>
      <c r="F153" s="302"/>
      <c r="G153" s="301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7" x14ac:dyDescent="0.2">
      <c r="A154" s="266"/>
      <c r="B154" s="298"/>
      <c r="C154" s="299"/>
      <c r="D154" s="300"/>
      <c r="E154" s="301"/>
      <c r="F154" s="302"/>
      <c r="G154" s="301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7" x14ac:dyDescent="0.2">
      <c r="A155" s="266"/>
      <c r="B155" s="298"/>
      <c r="C155" s="299"/>
      <c r="D155" s="300"/>
      <c r="E155" s="301"/>
      <c r="F155" s="302"/>
      <c r="G155" s="301"/>
      <c r="H155" s="18"/>
      <c r="I155" s="167"/>
      <c r="J155" s="20"/>
      <c r="K155" s="20"/>
      <c r="L155" s="18"/>
      <c r="M155" s="20"/>
      <c r="N155" s="20"/>
      <c r="O155" s="18"/>
    </row>
    <row r="156" spans="1:17" x14ac:dyDescent="0.2">
      <c r="A156" s="266"/>
      <c r="B156" s="298"/>
      <c r="C156" s="299"/>
      <c r="D156" s="300"/>
      <c r="E156" s="301"/>
      <c r="F156" s="302"/>
      <c r="G156" s="301"/>
      <c r="H156" s="18"/>
      <c r="I156" s="167"/>
      <c r="J156" s="20"/>
      <c r="K156" s="20"/>
      <c r="L156" s="18"/>
      <c r="M156" s="20"/>
      <c r="N156" s="20"/>
      <c r="O156" s="18"/>
    </row>
    <row r="157" spans="1:17" x14ac:dyDescent="0.2">
      <c r="A157" s="266"/>
      <c r="B157" s="298"/>
      <c r="C157" s="299"/>
      <c r="D157" s="300"/>
      <c r="E157" s="301"/>
      <c r="F157" s="302"/>
      <c r="G157" s="301"/>
      <c r="H157" s="18"/>
      <c r="I157" s="167"/>
      <c r="J157" s="20"/>
      <c r="K157" s="20"/>
      <c r="L157" s="18"/>
      <c r="M157" s="20"/>
      <c r="N157" s="20"/>
      <c r="O157" s="18"/>
    </row>
    <row r="158" spans="1:17" x14ac:dyDescent="0.2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7" ht="12.75" customHeight="1" x14ac:dyDescent="0.2">
      <c r="A159" s="294">
        <v>16</v>
      </c>
      <c r="B159" s="295" t="s">
        <v>46</v>
      </c>
      <c r="C159" s="296" t="s">
        <v>19</v>
      </c>
      <c r="D159" s="294">
        <v>821</v>
      </c>
      <c r="E159" s="281" t="s">
        <v>99</v>
      </c>
      <c r="F159" s="297" t="s">
        <v>19</v>
      </c>
      <c r="G159" s="281" t="s">
        <v>49</v>
      </c>
      <c r="H159" s="106">
        <v>7116</v>
      </c>
      <c r="I159" s="167" t="s">
        <v>92</v>
      </c>
      <c r="J159" s="20">
        <v>41199.599999999999</v>
      </c>
      <c r="K159" s="20">
        <v>41199.599999999999</v>
      </c>
      <c r="L159" s="21"/>
      <c r="M159" s="20"/>
      <c r="N159" s="20">
        <f>K159-M159</f>
        <v>41199.599999999999</v>
      </c>
      <c r="O159" s="21"/>
    </row>
    <row r="160" spans="1:17" x14ac:dyDescent="0.2">
      <c r="A160" s="294"/>
      <c r="B160" s="295"/>
      <c r="C160" s="296"/>
      <c r="D160" s="294"/>
      <c r="E160" s="282"/>
      <c r="F160" s="297"/>
      <c r="G160" s="282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t="shared" ref="N160:N168" si="8">J160-L160-M160</f>
        <v>1397.78</v>
      </c>
      <c r="O160" s="21"/>
    </row>
    <row r="161" spans="1:17" x14ac:dyDescent="0.2">
      <c r="A161" s="294"/>
      <c r="B161" s="295"/>
      <c r="C161" s="296"/>
      <c r="D161" s="294"/>
      <c r="E161" s="282"/>
      <c r="F161" s="297"/>
      <c r="G161" s="282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7" x14ac:dyDescent="0.2">
      <c r="A162" s="294"/>
      <c r="B162" s="295"/>
      <c r="C162" s="296"/>
      <c r="D162" s="294"/>
      <c r="E162" s="282"/>
      <c r="F162" s="297"/>
      <c r="G162" s="282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7" x14ac:dyDescent="0.2">
      <c r="A163" s="294"/>
      <c r="B163" s="295"/>
      <c r="C163" s="296"/>
      <c r="D163" s="294"/>
      <c r="E163" s="282"/>
      <c r="F163" s="297"/>
      <c r="G163" s="282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7" x14ac:dyDescent="0.2">
      <c r="A164" s="294"/>
      <c r="B164" s="295"/>
      <c r="C164" s="296"/>
      <c r="D164" s="294"/>
      <c r="E164" s="282"/>
      <c r="F164" s="297"/>
      <c r="G164" s="282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7" x14ac:dyDescent="0.2">
      <c r="A165" s="294"/>
      <c r="B165" s="295"/>
      <c r="C165" s="296"/>
      <c r="D165" s="294"/>
      <c r="E165" s="282"/>
      <c r="F165" s="297"/>
      <c r="G165" s="282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7" x14ac:dyDescent="0.2">
      <c r="A166" s="294"/>
      <c r="B166" s="295"/>
      <c r="C166" s="296"/>
      <c r="D166" s="294"/>
      <c r="E166" s="282"/>
      <c r="F166" s="297"/>
      <c r="G166" s="282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7" x14ac:dyDescent="0.2">
      <c r="A167" s="294"/>
      <c r="B167" s="295"/>
      <c r="C167" s="296"/>
      <c r="D167" s="294"/>
      <c r="E167" s="282"/>
      <c r="F167" s="297"/>
      <c r="G167" s="282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7" x14ac:dyDescent="0.2">
      <c r="A168" s="294"/>
      <c r="B168" s="295"/>
      <c r="C168" s="296"/>
      <c r="D168" s="294"/>
      <c r="E168" s="282"/>
      <c r="F168" s="297"/>
      <c r="G168" s="282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7" x14ac:dyDescent="0.2">
      <c r="A169" s="294"/>
      <c r="B169" s="295"/>
      <c r="C169" s="296"/>
      <c r="D169" s="294"/>
      <c r="E169" s="282"/>
      <c r="F169" s="297"/>
      <c r="G169" s="282"/>
      <c r="H169" s="106"/>
      <c r="I169" s="167"/>
      <c r="J169" s="20"/>
      <c r="K169" s="20"/>
      <c r="L169" s="21"/>
      <c r="M169" s="20"/>
      <c r="N169" s="20"/>
      <c r="O169" s="21"/>
    </row>
    <row r="170" spans="1:17" x14ac:dyDescent="0.2">
      <c r="A170" s="294"/>
      <c r="B170" s="295"/>
      <c r="C170" s="296"/>
      <c r="D170" s="294"/>
      <c r="E170" s="282"/>
      <c r="F170" s="297"/>
      <c r="G170" s="282"/>
      <c r="H170" s="18"/>
      <c r="I170" s="167"/>
      <c r="J170" s="20"/>
      <c r="K170" s="20"/>
      <c r="L170" s="21"/>
      <c r="M170" s="20"/>
      <c r="N170" s="20"/>
      <c r="O170" s="21"/>
    </row>
    <row r="171" spans="1:17" x14ac:dyDescent="0.2">
      <c r="A171" s="294"/>
      <c r="B171" s="295"/>
      <c r="C171" s="296"/>
      <c r="D171" s="294"/>
      <c r="E171" s="283"/>
      <c r="F171" s="297"/>
      <c r="G171" s="283"/>
      <c r="H171" s="18"/>
      <c r="I171" s="167"/>
      <c r="J171" s="20"/>
      <c r="K171" s="20"/>
      <c r="L171" s="21"/>
      <c r="M171" s="20"/>
      <c r="N171" s="20"/>
      <c r="O171" s="21"/>
    </row>
    <row r="172" spans="1:17" x14ac:dyDescent="0.2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7" x14ac:dyDescent="0.2">
      <c r="A173" s="284">
        <v>17</v>
      </c>
      <c r="B173" s="286" t="s">
        <v>52</v>
      </c>
      <c r="C173" s="288" t="s">
        <v>23</v>
      </c>
      <c r="D173" s="290">
        <v>645</v>
      </c>
      <c r="E173" s="281" t="s">
        <v>99</v>
      </c>
      <c r="F173" s="292" t="s">
        <v>23</v>
      </c>
      <c r="G173" s="281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7" x14ac:dyDescent="0.2">
      <c r="A174" s="285"/>
      <c r="B174" s="287"/>
      <c r="C174" s="289"/>
      <c r="D174" s="291"/>
      <c r="E174" s="282"/>
      <c r="F174" s="293"/>
      <c r="G174" s="282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t="shared" ref="N174:N187" si="9">J174-L174-M174</f>
        <v>969.1</v>
      </c>
      <c r="O174" s="21"/>
    </row>
    <row r="175" spans="1:17" x14ac:dyDescent="0.2">
      <c r="A175" s="285"/>
      <c r="B175" s="287"/>
      <c r="C175" s="289"/>
      <c r="D175" s="291"/>
      <c r="E175" s="282"/>
      <c r="F175" s="293"/>
      <c r="G175" s="282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7" x14ac:dyDescent="0.2">
      <c r="A176" s="285"/>
      <c r="B176" s="287"/>
      <c r="C176" s="289"/>
      <c r="D176" s="291"/>
      <c r="E176" s="282"/>
      <c r="F176" s="293"/>
      <c r="G176" s="282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7" x14ac:dyDescent="0.2">
      <c r="A177" s="285"/>
      <c r="B177" s="287"/>
      <c r="C177" s="289"/>
      <c r="D177" s="291"/>
      <c r="E177" s="282"/>
      <c r="F177" s="293"/>
      <c r="G177" s="282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7" x14ac:dyDescent="0.2">
      <c r="A178" s="285"/>
      <c r="B178" s="287"/>
      <c r="C178" s="289"/>
      <c r="D178" s="291"/>
      <c r="E178" s="282"/>
      <c r="F178" s="293"/>
      <c r="G178" s="282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7" x14ac:dyDescent="0.2">
      <c r="A179" s="285"/>
      <c r="B179" s="287"/>
      <c r="C179" s="289"/>
      <c r="D179" s="291"/>
      <c r="E179" s="282"/>
      <c r="F179" s="293"/>
      <c r="G179" s="282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7" x14ac:dyDescent="0.2">
      <c r="A180" s="285"/>
      <c r="B180" s="287"/>
      <c r="C180" s="289"/>
      <c r="D180" s="291"/>
      <c r="E180" s="282"/>
      <c r="F180" s="293"/>
      <c r="G180" s="282"/>
      <c r="H180" s="27">
        <v>11359</v>
      </c>
      <c r="I180" s="169" t="s">
        <v>92</v>
      </c>
      <c r="J180" s="28">
        <v>37019.620000000003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7" x14ac:dyDescent="0.2">
      <c r="A181" s="285"/>
      <c r="B181" s="287"/>
      <c r="C181" s="289"/>
      <c r="D181" s="291"/>
      <c r="E181" s="282"/>
      <c r="F181" s="293"/>
      <c r="G181" s="282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7" x14ac:dyDescent="0.2">
      <c r="A182" s="285"/>
      <c r="B182" s="287"/>
      <c r="C182" s="289"/>
      <c r="D182" s="291"/>
      <c r="E182" s="282"/>
      <c r="F182" s="293"/>
      <c r="G182" s="282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7" x14ac:dyDescent="0.2">
      <c r="A183" s="285"/>
      <c r="B183" s="287"/>
      <c r="C183" s="289"/>
      <c r="D183" s="291"/>
      <c r="E183" s="282"/>
      <c r="F183" s="293"/>
      <c r="G183" s="282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7" x14ac:dyDescent="0.2">
      <c r="A184" s="285"/>
      <c r="B184" s="287"/>
      <c r="C184" s="289"/>
      <c r="D184" s="291"/>
      <c r="E184" s="282"/>
      <c r="F184" s="293"/>
      <c r="G184" s="282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7" x14ac:dyDescent="0.2">
      <c r="A185" s="285"/>
      <c r="B185" s="287"/>
      <c r="C185" s="289"/>
      <c r="D185" s="291"/>
      <c r="E185" s="282"/>
      <c r="F185" s="293"/>
      <c r="G185" s="282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7" x14ac:dyDescent="0.2">
      <c r="A186" s="285"/>
      <c r="B186" s="287"/>
      <c r="C186" s="289"/>
      <c r="D186" s="291"/>
      <c r="E186" s="282"/>
      <c r="F186" s="293"/>
      <c r="G186" s="282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7" x14ac:dyDescent="0.2">
      <c r="A187" s="285"/>
      <c r="B187" s="287"/>
      <c r="C187" s="289"/>
      <c r="D187" s="291"/>
      <c r="E187" s="282"/>
      <c r="F187" s="293"/>
      <c r="G187" s="282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7" x14ac:dyDescent="0.2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 x14ac:dyDescent="0.2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7" x14ac:dyDescent="0.2">
      <c r="A190" s="265">
        <v>18</v>
      </c>
      <c r="B190" s="267" t="s">
        <v>33</v>
      </c>
      <c r="C190" s="269" t="s">
        <v>14</v>
      </c>
      <c r="D190" s="265">
        <v>19</v>
      </c>
      <c r="E190" s="261" t="s">
        <v>99</v>
      </c>
      <c r="F190" s="263" t="s">
        <v>14</v>
      </c>
      <c r="G190" s="258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7" x14ac:dyDescent="0.2">
      <c r="A191" s="266"/>
      <c r="B191" s="268"/>
      <c r="C191" s="270"/>
      <c r="D191" s="266"/>
      <c r="E191" s="262"/>
      <c r="F191" s="264"/>
      <c r="G191" s="259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7" x14ac:dyDescent="0.2">
      <c r="A192" s="266"/>
      <c r="B192" s="268"/>
      <c r="C192" s="270"/>
      <c r="D192" s="266"/>
      <c r="E192" s="262"/>
      <c r="F192" s="264"/>
      <c r="G192" s="259"/>
      <c r="H192" s="27"/>
      <c r="I192" s="169"/>
      <c r="J192" s="28"/>
      <c r="K192" s="28"/>
      <c r="L192" s="28"/>
      <c r="M192" s="28"/>
      <c r="N192" s="28"/>
      <c r="O192" s="57"/>
    </row>
    <row r="193" spans="1:15" x14ac:dyDescent="0.2">
      <c r="A193" s="266"/>
      <c r="B193" s="268"/>
      <c r="C193" s="270"/>
      <c r="D193" s="266"/>
      <c r="E193" s="262"/>
      <c r="F193" s="264"/>
      <c r="G193" s="259"/>
      <c r="H193" s="27"/>
      <c r="I193" s="169"/>
      <c r="J193" s="28"/>
      <c r="K193" s="28"/>
      <c r="L193" s="28"/>
      <c r="M193" s="28"/>
      <c r="N193" s="28"/>
      <c r="O193" s="57"/>
    </row>
    <row r="194" spans="1:15" x14ac:dyDescent="0.2">
      <c r="A194" s="68"/>
      <c r="B194" s="109"/>
      <c r="C194" s="116"/>
      <c r="D194" s="68"/>
      <c r="E194" s="82"/>
      <c r="F194" s="153"/>
      <c r="G194" s="259"/>
      <c r="H194" s="27"/>
      <c r="I194" s="169"/>
      <c r="J194" s="28"/>
      <c r="K194" s="28"/>
      <c r="L194" s="28"/>
      <c r="M194" s="28"/>
      <c r="N194" s="28"/>
      <c r="O194" s="57"/>
    </row>
    <row r="195" spans="1:15" x14ac:dyDescent="0.2">
      <c r="A195" s="68"/>
      <c r="B195" s="109"/>
      <c r="C195" s="116"/>
      <c r="D195" s="68"/>
      <c r="E195" s="82"/>
      <c r="F195" s="153"/>
      <c r="G195" s="260"/>
      <c r="H195" s="27"/>
      <c r="I195" s="169"/>
      <c r="J195" s="28"/>
      <c r="K195" s="28"/>
      <c r="L195" s="28"/>
      <c r="M195" s="28"/>
      <c r="N195" s="28"/>
      <c r="O195" s="57"/>
    </row>
    <row r="196" spans="1:15" x14ac:dyDescent="0.2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 x14ac:dyDescent="0.2">
      <c r="A197" s="265">
        <v>19</v>
      </c>
      <c r="B197" s="267" t="s">
        <v>31</v>
      </c>
      <c r="C197" s="269" t="s">
        <v>50</v>
      </c>
      <c r="D197" s="265">
        <v>601</v>
      </c>
      <c r="E197" s="261" t="s">
        <v>99</v>
      </c>
      <c r="F197" s="271" t="s">
        <v>50</v>
      </c>
      <c r="G197" s="277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 x14ac:dyDescent="0.2">
      <c r="A198" s="266"/>
      <c r="B198" s="268"/>
      <c r="C198" s="270"/>
      <c r="D198" s="266"/>
      <c r="E198" s="262"/>
      <c r="F198" s="272"/>
      <c r="G198" s="278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 x14ac:dyDescent="0.2">
      <c r="A199" s="266"/>
      <c r="B199" s="268"/>
      <c r="C199" s="270"/>
      <c r="D199" s="266"/>
      <c r="E199" s="262"/>
      <c r="F199" s="272"/>
      <c r="G199" s="278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 x14ac:dyDescent="0.2">
      <c r="A200" s="266"/>
      <c r="B200" s="268"/>
      <c r="C200" s="270"/>
      <c r="D200" s="266"/>
      <c r="E200" s="262"/>
      <c r="F200" s="272"/>
      <c r="G200" s="278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 x14ac:dyDescent="0.2">
      <c r="A201" s="266"/>
      <c r="B201" s="268"/>
      <c r="C201" s="270"/>
      <c r="D201" s="266"/>
      <c r="E201" s="262"/>
      <c r="F201" s="272"/>
      <c r="G201" s="278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 x14ac:dyDescent="0.2">
      <c r="A202" s="266"/>
      <c r="B202" s="268"/>
      <c r="C202" s="270"/>
      <c r="D202" s="266"/>
      <c r="E202" s="262"/>
      <c r="F202" s="272"/>
      <c r="G202" s="278"/>
      <c r="H202" s="27"/>
      <c r="I202" s="169"/>
      <c r="J202" s="28"/>
      <c r="K202" s="28"/>
      <c r="L202" s="28"/>
      <c r="M202" s="28"/>
      <c r="N202" s="28"/>
      <c r="O202" s="57"/>
    </row>
    <row r="203" spans="1:15" x14ac:dyDescent="0.2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 x14ac:dyDescent="0.2">
      <c r="A204" s="265">
        <v>20</v>
      </c>
      <c r="B204" s="267" t="s">
        <v>122</v>
      </c>
      <c r="C204" s="269" t="s">
        <v>14</v>
      </c>
      <c r="D204" s="265">
        <v>618</v>
      </c>
      <c r="E204" s="261" t="s">
        <v>99</v>
      </c>
      <c r="F204" s="271" t="s">
        <v>14</v>
      </c>
      <c r="G204" s="277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 x14ac:dyDescent="0.2">
      <c r="A205" s="266"/>
      <c r="B205" s="268"/>
      <c r="C205" s="270"/>
      <c r="D205" s="266"/>
      <c r="E205" s="262"/>
      <c r="F205" s="272"/>
      <c r="G205" s="278"/>
      <c r="H205" s="27"/>
      <c r="I205" s="169"/>
      <c r="J205" s="28"/>
      <c r="K205" s="28"/>
      <c r="L205" s="28"/>
      <c r="M205" s="28"/>
      <c r="N205" s="28"/>
      <c r="O205" s="57"/>
    </row>
    <row r="206" spans="1:15" x14ac:dyDescent="0.2">
      <c r="A206" s="266"/>
      <c r="B206" s="268"/>
      <c r="C206" s="270"/>
      <c r="D206" s="266"/>
      <c r="E206" s="262"/>
      <c r="F206" s="272"/>
      <c r="G206" s="278"/>
      <c r="H206" s="27"/>
      <c r="I206" s="169"/>
      <c r="J206" s="28"/>
      <c r="K206" s="28"/>
      <c r="L206" s="28"/>
      <c r="M206" s="28"/>
      <c r="N206" s="28"/>
      <c r="O206" s="57"/>
    </row>
    <row r="207" spans="1:15" x14ac:dyDescent="0.2">
      <c r="A207" s="266"/>
      <c r="B207" s="268"/>
      <c r="C207" s="270"/>
      <c r="D207" s="266"/>
      <c r="E207" s="262"/>
      <c r="F207" s="272"/>
      <c r="G207" s="278"/>
      <c r="H207" s="27"/>
      <c r="I207" s="169"/>
      <c r="J207" s="28"/>
      <c r="K207" s="28"/>
      <c r="L207" s="28"/>
      <c r="M207" s="28"/>
      <c r="N207" s="28"/>
      <c r="O207" s="57"/>
    </row>
    <row r="208" spans="1:15" x14ac:dyDescent="0.2">
      <c r="A208" s="266"/>
      <c r="B208" s="279"/>
      <c r="C208" s="270"/>
      <c r="D208" s="266"/>
      <c r="E208" s="262"/>
      <c r="F208" s="272"/>
      <c r="G208" s="278"/>
      <c r="H208" s="27"/>
      <c r="I208" s="169"/>
      <c r="J208" s="28"/>
      <c r="K208" s="28"/>
      <c r="L208" s="28"/>
      <c r="M208" s="28"/>
      <c r="N208" s="28"/>
      <c r="O208" s="57"/>
    </row>
    <row r="209" spans="1:15" x14ac:dyDescent="0.2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 x14ac:dyDescent="0.2">
      <c r="A210" s="265">
        <v>21</v>
      </c>
      <c r="B210" s="267" t="s">
        <v>77</v>
      </c>
      <c r="C210" s="269" t="s">
        <v>78</v>
      </c>
      <c r="D210" s="265">
        <v>550</v>
      </c>
      <c r="E210" s="261" t="s">
        <v>99</v>
      </c>
      <c r="F210" s="271" t="s">
        <v>78</v>
      </c>
      <c r="G210" s="277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 x14ac:dyDescent="0.2">
      <c r="A211" s="266"/>
      <c r="B211" s="268"/>
      <c r="C211" s="270"/>
      <c r="D211" s="266"/>
      <c r="E211" s="262"/>
      <c r="F211" s="272"/>
      <c r="G211" s="278"/>
      <c r="H211" s="27"/>
      <c r="I211" s="169"/>
      <c r="J211" s="28"/>
      <c r="K211" s="28"/>
      <c r="L211" s="28"/>
      <c r="M211" s="28"/>
      <c r="N211" s="28"/>
      <c r="O211" s="57"/>
    </row>
    <row r="212" spans="1:15" x14ac:dyDescent="0.2">
      <c r="A212" s="266"/>
      <c r="B212" s="268"/>
      <c r="C212" s="270"/>
      <c r="D212" s="266"/>
      <c r="E212" s="262"/>
      <c r="F212" s="272"/>
      <c r="G212" s="278"/>
      <c r="H212" s="27"/>
      <c r="I212" s="169"/>
      <c r="J212" s="28"/>
      <c r="K212" s="28"/>
      <c r="L212" s="28"/>
      <c r="M212" s="28"/>
      <c r="N212" s="28"/>
      <c r="O212" s="57"/>
    </row>
    <row r="213" spans="1:15" x14ac:dyDescent="0.2">
      <c r="A213" s="266"/>
      <c r="B213" s="268"/>
      <c r="C213" s="270"/>
      <c r="D213" s="266"/>
      <c r="E213" s="262"/>
      <c r="F213" s="272"/>
      <c r="G213" s="278"/>
      <c r="H213" s="27"/>
      <c r="I213" s="169"/>
      <c r="J213" s="28"/>
      <c r="K213" s="28"/>
      <c r="L213" s="28"/>
      <c r="M213" s="28"/>
      <c r="N213" s="28"/>
      <c r="O213" s="57"/>
    </row>
    <row r="214" spans="1:15" x14ac:dyDescent="0.2">
      <c r="A214" s="266"/>
      <c r="B214" s="279"/>
      <c r="C214" s="270"/>
      <c r="D214" s="266"/>
      <c r="E214" s="262"/>
      <c r="F214" s="272"/>
      <c r="G214" s="278"/>
      <c r="H214" s="27"/>
      <c r="I214" s="169"/>
      <c r="J214" s="28"/>
      <c r="K214" s="28"/>
      <c r="L214" s="28"/>
      <c r="M214" s="28"/>
      <c r="N214" s="28"/>
      <c r="O214" s="57"/>
    </row>
    <row r="215" spans="1:15" x14ac:dyDescent="0.2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 x14ac:dyDescent="0.2">
      <c r="A216" s="265">
        <v>22</v>
      </c>
      <c r="B216" s="267" t="s">
        <v>128</v>
      </c>
      <c r="C216" s="273" t="s">
        <v>129</v>
      </c>
      <c r="D216" s="265">
        <v>637</v>
      </c>
      <c r="E216" s="261" t="s">
        <v>99</v>
      </c>
      <c r="F216" s="273" t="s">
        <v>129</v>
      </c>
      <c r="G216" s="258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 x14ac:dyDescent="0.2">
      <c r="A217" s="266"/>
      <c r="B217" s="268"/>
      <c r="C217" s="274"/>
      <c r="D217" s="266"/>
      <c r="E217" s="262"/>
      <c r="F217" s="274"/>
      <c r="G217" s="259"/>
      <c r="H217" s="27"/>
      <c r="I217" s="169"/>
      <c r="J217" s="28"/>
      <c r="K217" s="28"/>
      <c r="L217" s="28"/>
      <c r="M217" s="28"/>
      <c r="N217" s="28"/>
      <c r="O217" s="57"/>
    </row>
    <row r="218" spans="1:15" x14ac:dyDescent="0.2">
      <c r="A218" s="266"/>
      <c r="B218" s="268"/>
      <c r="C218" s="274"/>
      <c r="D218" s="266"/>
      <c r="E218" s="262"/>
      <c r="F218" s="274"/>
      <c r="G218" s="259"/>
      <c r="H218" s="27"/>
      <c r="I218" s="169"/>
      <c r="J218" s="28"/>
      <c r="K218" s="28"/>
      <c r="L218" s="28"/>
      <c r="M218" s="28"/>
      <c r="N218" s="28"/>
      <c r="O218" s="57"/>
    </row>
    <row r="219" spans="1:15" x14ac:dyDescent="0.2">
      <c r="A219" s="68"/>
      <c r="B219" s="109"/>
      <c r="C219" s="163"/>
      <c r="D219" s="68"/>
      <c r="E219" s="82"/>
      <c r="F219" s="153"/>
      <c r="G219" s="259"/>
      <c r="H219" s="27"/>
      <c r="I219" s="169"/>
      <c r="J219" s="28"/>
      <c r="K219" s="28"/>
      <c r="L219" s="28"/>
      <c r="M219" s="28"/>
      <c r="N219" s="28"/>
      <c r="O219" s="57"/>
    </row>
    <row r="220" spans="1:15" x14ac:dyDescent="0.2">
      <c r="A220" s="68"/>
      <c r="B220" s="109"/>
      <c r="C220" s="116"/>
      <c r="D220" s="68"/>
      <c r="E220" s="82"/>
      <c r="F220" s="153"/>
      <c r="G220" s="260"/>
      <c r="H220" s="27"/>
      <c r="I220" s="169"/>
      <c r="J220" s="28"/>
      <c r="K220" s="28"/>
      <c r="L220" s="28"/>
      <c r="M220" s="28"/>
      <c r="N220" s="28"/>
      <c r="O220" s="57"/>
    </row>
    <row r="221" spans="1:15" x14ac:dyDescent="0.2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 x14ac:dyDescent="0.2">
      <c r="A222" s="265">
        <v>23</v>
      </c>
      <c r="B222" s="267" t="s">
        <v>107</v>
      </c>
      <c r="C222" s="269" t="s">
        <v>14</v>
      </c>
      <c r="D222" s="265">
        <v>639</v>
      </c>
      <c r="E222" s="261" t="s">
        <v>99</v>
      </c>
      <c r="F222" s="263" t="s">
        <v>14</v>
      </c>
      <c r="G222" s="258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 x14ac:dyDescent="0.2">
      <c r="A223" s="266"/>
      <c r="B223" s="268"/>
      <c r="C223" s="270"/>
      <c r="D223" s="266"/>
      <c r="E223" s="262"/>
      <c r="F223" s="264"/>
      <c r="G223" s="259"/>
      <c r="H223" s="27"/>
      <c r="I223" s="169"/>
      <c r="J223" s="28"/>
      <c r="K223" s="28"/>
      <c r="L223" s="28"/>
      <c r="M223" s="28"/>
      <c r="N223" s="28"/>
      <c r="O223" s="57"/>
    </row>
    <row r="224" spans="1:15" x14ac:dyDescent="0.2">
      <c r="A224" s="266"/>
      <c r="B224" s="268"/>
      <c r="C224" s="270"/>
      <c r="D224" s="266"/>
      <c r="E224" s="262"/>
      <c r="F224" s="264"/>
      <c r="G224" s="259"/>
      <c r="H224" s="27"/>
      <c r="I224" s="169"/>
      <c r="J224" s="28"/>
      <c r="K224" s="28"/>
      <c r="L224" s="28"/>
      <c r="M224" s="28"/>
      <c r="N224" s="28"/>
      <c r="O224" s="57"/>
    </row>
    <row r="225" spans="1:15" x14ac:dyDescent="0.2">
      <c r="A225" s="68"/>
      <c r="B225" s="109"/>
      <c r="C225" s="116"/>
      <c r="D225" s="68"/>
      <c r="E225" s="82"/>
      <c r="F225" s="153"/>
      <c r="G225" s="259"/>
      <c r="H225" s="27"/>
      <c r="I225" s="169"/>
      <c r="J225" s="28"/>
      <c r="K225" s="28"/>
      <c r="L225" s="28"/>
      <c r="M225" s="28"/>
      <c r="N225" s="28"/>
      <c r="O225" s="57"/>
    </row>
    <row r="226" spans="1:15" x14ac:dyDescent="0.2">
      <c r="A226" s="68"/>
      <c r="B226" s="109"/>
      <c r="C226" s="116"/>
      <c r="D226" s="68"/>
      <c r="E226" s="82"/>
      <c r="F226" s="153"/>
      <c r="G226" s="260"/>
      <c r="H226" s="27"/>
      <c r="I226" s="169"/>
      <c r="J226" s="28"/>
      <c r="K226" s="28"/>
      <c r="L226" s="28"/>
      <c r="M226" s="28"/>
      <c r="N226" s="28"/>
      <c r="O226" s="57"/>
    </row>
    <row r="227" spans="1:15" x14ac:dyDescent="0.2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 x14ac:dyDescent="0.2">
      <c r="A228" s="265">
        <v>24</v>
      </c>
      <c r="B228" s="267" t="s">
        <v>143</v>
      </c>
      <c r="C228" s="269" t="s">
        <v>14</v>
      </c>
      <c r="D228" s="265">
        <v>822</v>
      </c>
      <c r="E228" s="261" t="s">
        <v>99</v>
      </c>
      <c r="F228" s="263" t="s">
        <v>14</v>
      </c>
      <c r="G228" s="258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 x14ac:dyDescent="0.2">
      <c r="A229" s="266"/>
      <c r="B229" s="268"/>
      <c r="C229" s="270"/>
      <c r="D229" s="266"/>
      <c r="E229" s="262"/>
      <c r="F229" s="264"/>
      <c r="G229" s="259"/>
      <c r="H229" s="27"/>
      <c r="I229" s="169"/>
      <c r="J229" s="28"/>
      <c r="K229" s="28"/>
      <c r="L229" s="28"/>
      <c r="M229" s="28"/>
      <c r="N229" s="28"/>
      <c r="O229" s="57"/>
    </row>
    <row r="230" spans="1:15" x14ac:dyDescent="0.2">
      <c r="A230" s="266"/>
      <c r="B230" s="268"/>
      <c r="C230" s="270"/>
      <c r="D230" s="266"/>
      <c r="E230" s="262"/>
      <c r="F230" s="264"/>
      <c r="G230" s="259"/>
      <c r="H230" s="27"/>
      <c r="I230" s="169"/>
      <c r="J230" s="28"/>
      <c r="K230" s="28"/>
      <c r="L230" s="28"/>
      <c r="M230" s="28"/>
      <c r="N230" s="28"/>
      <c r="O230" s="57"/>
    </row>
    <row r="231" spans="1:15" x14ac:dyDescent="0.2">
      <c r="A231" s="68"/>
      <c r="B231" s="109"/>
      <c r="C231" s="116"/>
      <c r="D231" s="68"/>
      <c r="E231" s="82"/>
      <c r="F231" s="153"/>
      <c r="G231" s="259"/>
      <c r="H231" s="27"/>
      <c r="I231" s="169"/>
      <c r="J231" s="28"/>
      <c r="K231" s="28"/>
      <c r="L231" s="28"/>
      <c r="M231" s="28"/>
      <c r="N231" s="28"/>
      <c r="O231" s="57"/>
    </row>
    <row r="232" spans="1:15" x14ac:dyDescent="0.2">
      <c r="A232" s="68"/>
      <c r="B232" s="109"/>
      <c r="C232" s="116"/>
      <c r="D232" s="68"/>
      <c r="E232" s="82"/>
      <c r="F232" s="153"/>
      <c r="G232" s="260"/>
      <c r="H232" s="27"/>
      <c r="I232" s="169"/>
      <c r="J232" s="28"/>
      <c r="K232" s="28"/>
      <c r="L232" s="28"/>
      <c r="M232" s="28"/>
      <c r="N232" s="28"/>
      <c r="O232" s="57"/>
    </row>
    <row r="233" spans="1:15" x14ac:dyDescent="0.2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 x14ac:dyDescent="0.2">
      <c r="A234" s="265">
        <v>25</v>
      </c>
      <c r="B234" s="267" t="s">
        <v>34</v>
      </c>
      <c r="C234" s="269" t="s">
        <v>19</v>
      </c>
      <c r="D234" s="265">
        <v>28</v>
      </c>
      <c r="E234" s="261" t="s">
        <v>99</v>
      </c>
      <c r="F234" s="263" t="s">
        <v>19</v>
      </c>
      <c r="G234" s="258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 x14ac:dyDescent="0.2">
      <c r="A235" s="266"/>
      <c r="B235" s="268"/>
      <c r="C235" s="270"/>
      <c r="D235" s="266"/>
      <c r="E235" s="262"/>
      <c r="F235" s="264"/>
      <c r="G235" s="259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 x14ac:dyDescent="0.2">
      <c r="A236" s="266"/>
      <c r="B236" s="268"/>
      <c r="C236" s="270"/>
      <c r="D236" s="266"/>
      <c r="E236" s="262"/>
      <c r="F236" s="264"/>
      <c r="G236" s="259"/>
      <c r="H236" s="27"/>
      <c r="I236" s="169"/>
      <c r="J236" s="28"/>
      <c r="K236" s="28"/>
      <c r="L236" s="28"/>
      <c r="M236" s="28"/>
      <c r="N236" s="28"/>
      <c r="O236" s="57"/>
    </row>
    <row r="237" spans="1:15" x14ac:dyDescent="0.2">
      <c r="A237" s="68"/>
      <c r="B237" s="109"/>
      <c r="C237" s="116"/>
      <c r="D237" s="68"/>
      <c r="E237" s="82"/>
      <c r="F237" s="153"/>
      <c r="G237" s="259"/>
      <c r="H237" s="27"/>
      <c r="I237" s="169"/>
      <c r="J237" s="28"/>
      <c r="K237" s="28"/>
      <c r="L237" s="28"/>
      <c r="M237" s="28"/>
      <c r="N237" s="28"/>
      <c r="O237" s="57"/>
    </row>
    <row r="238" spans="1:15" x14ac:dyDescent="0.2">
      <c r="A238" s="68"/>
      <c r="B238" s="109"/>
      <c r="C238" s="116"/>
      <c r="D238" s="68"/>
      <c r="E238" s="82"/>
      <c r="F238" s="153"/>
      <c r="G238" s="260"/>
      <c r="H238" s="27"/>
      <c r="I238" s="169"/>
      <c r="J238" s="28"/>
      <c r="K238" s="28"/>
      <c r="L238" s="28"/>
      <c r="M238" s="28"/>
      <c r="N238" s="28"/>
      <c r="O238" s="57"/>
    </row>
    <row r="239" spans="1:15" x14ac:dyDescent="0.2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 x14ac:dyDescent="0.2">
      <c r="A240" s="265">
        <v>26</v>
      </c>
      <c r="B240" s="267" t="s">
        <v>59</v>
      </c>
      <c r="C240" s="269" t="s">
        <v>86</v>
      </c>
      <c r="D240" s="265">
        <v>847</v>
      </c>
      <c r="E240" s="261" t="s">
        <v>99</v>
      </c>
      <c r="F240" s="263" t="s">
        <v>86</v>
      </c>
      <c r="G240" s="258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 x14ac:dyDescent="0.2">
      <c r="A241" s="266"/>
      <c r="B241" s="268"/>
      <c r="C241" s="270"/>
      <c r="D241" s="266"/>
      <c r="E241" s="262"/>
      <c r="F241" s="264"/>
      <c r="G241" s="259"/>
      <c r="H241" s="27"/>
      <c r="I241" s="169"/>
      <c r="J241" s="28"/>
      <c r="K241" s="28"/>
      <c r="L241" s="28"/>
      <c r="M241" s="28"/>
      <c r="N241" s="28"/>
      <c r="O241" s="57"/>
    </row>
    <row r="242" spans="1:15" x14ac:dyDescent="0.2">
      <c r="A242" s="266"/>
      <c r="B242" s="268"/>
      <c r="C242" s="270"/>
      <c r="D242" s="266"/>
      <c r="E242" s="262"/>
      <c r="F242" s="264"/>
      <c r="G242" s="259"/>
      <c r="H242" s="27"/>
      <c r="I242" s="169"/>
      <c r="J242" s="28"/>
      <c r="K242" s="28"/>
      <c r="L242" s="28"/>
      <c r="M242" s="28"/>
      <c r="N242" s="28"/>
      <c r="O242" s="57"/>
    </row>
    <row r="243" spans="1:15" x14ac:dyDescent="0.2">
      <c r="A243" s="68"/>
      <c r="B243" s="109"/>
      <c r="C243" s="116"/>
      <c r="D243" s="68"/>
      <c r="E243" s="82"/>
      <c r="F243" s="153"/>
      <c r="G243" s="259"/>
      <c r="H243" s="27"/>
      <c r="I243" s="169"/>
      <c r="J243" s="28"/>
      <c r="K243" s="28"/>
      <c r="L243" s="28"/>
      <c r="M243" s="28"/>
      <c r="N243" s="28"/>
      <c r="O243" s="57"/>
    </row>
    <row r="244" spans="1:15" x14ac:dyDescent="0.2">
      <c r="A244" s="68"/>
      <c r="B244" s="109"/>
      <c r="C244" s="116"/>
      <c r="D244" s="68"/>
      <c r="E244" s="82"/>
      <c r="F244" s="153"/>
      <c r="G244" s="260"/>
      <c r="H244" s="27"/>
      <c r="I244" s="169"/>
      <c r="J244" s="28"/>
      <c r="K244" s="28"/>
      <c r="L244" s="28"/>
      <c r="M244" s="28"/>
      <c r="N244" s="28"/>
      <c r="O244" s="57"/>
    </row>
    <row r="245" spans="1:15" x14ac:dyDescent="0.2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 x14ac:dyDescent="0.2">
      <c r="A246" s="265">
        <v>27</v>
      </c>
      <c r="B246" s="267" t="s">
        <v>71</v>
      </c>
      <c r="C246" s="269" t="s">
        <v>14</v>
      </c>
      <c r="D246" s="265">
        <v>199</v>
      </c>
      <c r="E246" s="261" t="s">
        <v>99</v>
      </c>
      <c r="F246" s="263" t="s">
        <v>14</v>
      </c>
      <c r="G246" s="258" t="s">
        <v>72</v>
      </c>
      <c r="H246" s="27">
        <v>3720</v>
      </c>
      <c r="I246" s="169" t="s">
        <v>92</v>
      </c>
      <c r="J246" s="28">
        <v>1056.4000000000001</v>
      </c>
      <c r="K246" s="28">
        <v>1056.4000000000001</v>
      </c>
      <c r="L246" s="28"/>
      <c r="M246" s="28"/>
      <c r="N246" s="28">
        <f>J246-L246-M246</f>
        <v>1056.4000000000001</v>
      </c>
      <c r="O246" s="57"/>
    </row>
    <row r="247" spans="1:15" x14ac:dyDescent="0.2">
      <c r="A247" s="266"/>
      <c r="B247" s="268"/>
      <c r="C247" s="270"/>
      <c r="D247" s="266"/>
      <c r="E247" s="262"/>
      <c r="F247" s="264"/>
      <c r="G247" s="259"/>
      <c r="H247" s="27">
        <v>3748</v>
      </c>
      <c r="I247" s="169" t="s">
        <v>106</v>
      </c>
      <c r="J247" s="28">
        <v>1056.4000000000001</v>
      </c>
      <c r="K247" s="28">
        <v>1056.4000000000001</v>
      </c>
      <c r="L247" s="28"/>
      <c r="M247" s="28"/>
      <c r="N247" s="28">
        <f>J247-L247-M247</f>
        <v>1056.4000000000001</v>
      </c>
      <c r="O247" s="57"/>
    </row>
    <row r="248" spans="1:15" x14ac:dyDescent="0.2">
      <c r="A248" s="266"/>
      <c r="B248" s="268"/>
      <c r="C248" s="270"/>
      <c r="D248" s="266"/>
      <c r="E248" s="262"/>
      <c r="F248" s="264"/>
      <c r="G248" s="259"/>
      <c r="H248" s="27">
        <v>3776</v>
      </c>
      <c r="I248" s="169" t="s">
        <v>133</v>
      </c>
      <c r="J248" s="28">
        <v>1056.4000000000001</v>
      </c>
      <c r="K248" s="28">
        <v>1056.4000000000001</v>
      </c>
      <c r="L248" s="28"/>
      <c r="M248" s="28"/>
      <c r="N248" s="28">
        <f>J248-L248-M248</f>
        <v>1056.4000000000001</v>
      </c>
      <c r="O248" s="57"/>
    </row>
    <row r="249" spans="1:15" x14ac:dyDescent="0.2">
      <c r="A249" s="68"/>
      <c r="B249" s="109"/>
      <c r="C249" s="116"/>
      <c r="D249" s="68"/>
      <c r="E249" s="82"/>
      <c r="F249" s="153"/>
      <c r="G249" s="259"/>
      <c r="H249" s="27"/>
      <c r="I249" s="169"/>
      <c r="J249" s="28"/>
      <c r="K249" s="28"/>
      <c r="L249" s="28"/>
      <c r="M249" s="28"/>
      <c r="N249" s="28"/>
      <c r="O249" s="57"/>
    </row>
    <row r="250" spans="1:15" x14ac:dyDescent="0.2">
      <c r="A250" s="68"/>
      <c r="B250" s="109"/>
      <c r="C250" s="116"/>
      <c r="D250" s="68"/>
      <c r="E250" s="82"/>
      <c r="F250" s="153"/>
      <c r="G250" s="260"/>
      <c r="H250" s="27"/>
      <c r="I250" s="169"/>
      <c r="J250" s="28"/>
      <c r="K250" s="28"/>
      <c r="L250" s="28"/>
      <c r="M250" s="28"/>
      <c r="N250" s="28"/>
      <c r="O250" s="57"/>
    </row>
    <row r="251" spans="1:15" x14ac:dyDescent="0.2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 x14ac:dyDescent="0.2">
      <c r="A252" s="265">
        <v>28</v>
      </c>
      <c r="B252" s="267" t="s">
        <v>134</v>
      </c>
      <c r="C252" s="269" t="s">
        <v>14</v>
      </c>
      <c r="D252" s="265">
        <v>844</v>
      </c>
      <c r="E252" s="261" t="s">
        <v>99</v>
      </c>
      <c r="F252" s="263" t="s">
        <v>14</v>
      </c>
      <c r="G252" s="258" t="s">
        <v>135</v>
      </c>
      <c r="H252" s="27">
        <v>7940</v>
      </c>
      <c r="I252" s="169" t="s">
        <v>136</v>
      </c>
      <c r="J252" s="28">
        <v>1263.6600000000001</v>
      </c>
      <c r="K252" s="28">
        <v>1263.6600000000001</v>
      </c>
      <c r="L252" s="28"/>
      <c r="M252" s="28"/>
      <c r="N252" s="28">
        <f>J252-L252-M252</f>
        <v>1263.6600000000001</v>
      </c>
      <c r="O252" s="57"/>
    </row>
    <row r="253" spans="1:15" x14ac:dyDescent="0.2">
      <c r="A253" s="266"/>
      <c r="B253" s="268"/>
      <c r="C253" s="270"/>
      <c r="D253" s="266"/>
      <c r="E253" s="262"/>
      <c r="F253" s="264"/>
      <c r="G253" s="259"/>
      <c r="H253" s="27"/>
      <c r="I253" s="169"/>
      <c r="J253" s="28"/>
      <c r="K253" s="28"/>
      <c r="L253" s="28"/>
      <c r="M253" s="28"/>
      <c r="N253" s="28"/>
      <c r="O253" s="57"/>
    </row>
    <row r="254" spans="1:15" x14ac:dyDescent="0.2">
      <c r="A254" s="266"/>
      <c r="B254" s="268"/>
      <c r="C254" s="270"/>
      <c r="D254" s="266"/>
      <c r="E254" s="262"/>
      <c r="F254" s="264"/>
      <c r="G254" s="259"/>
      <c r="H254" s="27"/>
      <c r="I254" s="169"/>
      <c r="J254" s="28"/>
      <c r="K254" s="28"/>
      <c r="L254" s="28"/>
      <c r="M254" s="28"/>
      <c r="N254" s="28"/>
      <c r="O254" s="57"/>
    </row>
    <row r="255" spans="1:15" x14ac:dyDescent="0.2">
      <c r="A255" s="68"/>
      <c r="B255" s="109"/>
      <c r="C255" s="116"/>
      <c r="D255" s="68"/>
      <c r="E255" s="82"/>
      <c r="F255" s="153"/>
      <c r="G255" s="259"/>
      <c r="H255" s="27"/>
      <c r="I255" s="169"/>
      <c r="J255" s="28"/>
      <c r="K255" s="28"/>
      <c r="L255" s="28"/>
      <c r="M255" s="28"/>
      <c r="N255" s="28"/>
      <c r="O255" s="57"/>
    </row>
    <row r="256" spans="1:15" x14ac:dyDescent="0.2">
      <c r="A256" s="68"/>
      <c r="B256" s="109"/>
      <c r="C256" s="116"/>
      <c r="D256" s="68"/>
      <c r="E256" s="82"/>
      <c r="F256" s="153"/>
      <c r="G256" s="259"/>
      <c r="H256" s="27"/>
      <c r="I256" s="169"/>
      <c r="J256" s="28"/>
      <c r="K256" s="28"/>
      <c r="L256" s="28"/>
      <c r="M256" s="28"/>
      <c r="N256" s="28"/>
      <c r="O256" s="57"/>
    </row>
    <row r="257" spans="1:15" x14ac:dyDescent="0.2">
      <c r="A257" s="68"/>
      <c r="B257" s="109"/>
      <c r="C257" s="116"/>
      <c r="D257" s="68"/>
      <c r="E257" s="82"/>
      <c r="F257" s="153"/>
      <c r="G257" s="260"/>
      <c r="H257" s="27"/>
      <c r="I257" s="169"/>
      <c r="J257" s="28"/>
      <c r="K257" s="28"/>
      <c r="L257" s="28"/>
      <c r="M257" s="28"/>
      <c r="N257" s="28"/>
      <c r="O257" s="57"/>
    </row>
    <row r="258" spans="1:15" x14ac:dyDescent="0.2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1263.6600000000001</v>
      </c>
      <c r="K258" s="57">
        <f>SUM(K252:K254)</f>
        <v>1263.6600000000001</v>
      </c>
      <c r="L258" s="57">
        <f>SUM(L252:L254)</f>
        <v>0</v>
      </c>
      <c r="M258" s="57">
        <f>SUM(M252:M254)</f>
        <v>0</v>
      </c>
      <c r="N258" s="57">
        <f>SUM(N252:N254)</f>
        <v>1263.6600000000001</v>
      </c>
      <c r="O258" s="57"/>
    </row>
    <row r="259" spans="1:15" ht="12.75" customHeight="1" x14ac:dyDescent="0.2">
      <c r="A259" s="265">
        <v>29</v>
      </c>
      <c r="B259" s="267" t="s">
        <v>74</v>
      </c>
      <c r="C259" s="269" t="s">
        <v>93</v>
      </c>
      <c r="D259" s="265">
        <v>870</v>
      </c>
      <c r="E259" s="261" t="s">
        <v>99</v>
      </c>
      <c r="F259" s="263" t="s">
        <v>19</v>
      </c>
      <c r="G259" s="258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 x14ac:dyDescent="0.2">
      <c r="A260" s="266"/>
      <c r="B260" s="268"/>
      <c r="C260" s="270"/>
      <c r="D260" s="266"/>
      <c r="E260" s="262"/>
      <c r="F260" s="264"/>
      <c r="G260" s="259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 x14ac:dyDescent="0.2">
      <c r="A261" s="266"/>
      <c r="B261" s="268"/>
      <c r="C261" s="270"/>
      <c r="D261" s="266"/>
      <c r="E261" s="262"/>
      <c r="F261" s="264"/>
      <c r="G261" s="259"/>
      <c r="H261" s="27"/>
      <c r="I261" s="169"/>
      <c r="J261" s="28"/>
      <c r="K261" s="28"/>
      <c r="L261" s="28"/>
      <c r="M261" s="28"/>
      <c r="N261" s="28"/>
      <c r="O261" s="57"/>
    </row>
    <row r="262" spans="1:15" x14ac:dyDescent="0.2">
      <c r="A262" s="68"/>
      <c r="B262" s="109"/>
      <c r="C262" s="116"/>
      <c r="D262" s="68"/>
      <c r="E262" s="82"/>
      <c r="F262" s="153"/>
      <c r="G262" s="259"/>
      <c r="H262" s="27"/>
      <c r="I262" s="169"/>
      <c r="J262" s="28"/>
      <c r="K262" s="28"/>
      <c r="L262" s="28"/>
      <c r="M262" s="28"/>
      <c r="N262" s="28"/>
      <c r="O262" s="57"/>
    </row>
    <row r="263" spans="1:15" x14ac:dyDescent="0.2">
      <c r="A263" s="68"/>
      <c r="B263" s="109"/>
      <c r="C263" s="116"/>
      <c r="D263" s="68"/>
      <c r="E263" s="82"/>
      <c r="F263" s="153"/>
      <c r="G263" s="260"/>
      <c r="H263" s="27"/>
      <c r="I263" s="169"/>
      <c r="J263" s="28"/>
      <c r="K263" s="28"/>
      <c r="L263" s="28"/>
      <c r="M263" s="28"/>
      <c r="N263" s="28"/>
      <c r="O263" s="57"/>
    </row>
    <row r="264" spans="1:15" x14ac:dyDescent="0.2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 x14ac:dyDescent="0.2">
      <c r="A265" s="280">
        <v>30</v>
      </c>
      <c r="B265" s="267" t="s">
        <v>63</v>
      </c>
      <c r="C265" s="269" t="s">
        <v>14</v>
      </c>
      <c r="D265" s="265">
        <v>3</v>
      </c>
      <c r="E265" s="261" t="s">
        <v>99</v>
      </c>
      <c r="F265" s="263" t="s">
        <v>14</v>
      </c>
      <c r="G265" s="258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 x14ac:dyDescent="0.2">
      <c r="A266" s="280"/>
      <c r="B266" s="268"/>
      <c r="C266" s="270"/>
      <c r="D266" s="266"/>
      <c r="E266" s="262"/>
      <c r="F266" s="264"/>
      <c r="G266" s="259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 x14ac:dyDescent="0.2">
      <c r="A267" s="280"/>
      <c r="B267" s="268"/>
      <c r="C267" s="270"/>
      <c r="D267" s="266"/>
      <c r="E267" s="262"/>
      <c r="F267" s="264"/>
      <c r="G267" s="259"/>
      <c r="H267" s="27"/>
      <c r="I267" s="169"/>
      <c r="J267" s="57"/>
      <c r="K267" s="57"/>
      <c r="L267" s="57"/>
      <c r="M267" s="57"/>
      <c r="N267" s="57"/>
      <c r="O267" s="57"/>
    </row>
    <row r="268" spans="1:15" x14ac:dyDescent="0.2">
      <c r="A268" s="280"/>
      <c r="B268" s="268"/>
      <c r="C268" s="116"/>
      <c r="D268" s="68"/>
      <c r="E268" s="82"/>
      <c r="F268" s="153"/>
      <c r="G268" s="259"/>
      <c r="H268" s="27"/>
      <c r="I268" s="169"/>
      <c r="J268" s="57"/>
      <c r="K268" s="57"/>
      <c r="L268" s="57"/>
      <c r="M268" s="57"/>
      <c r="N268" s="57"/>
      <c r="O268" s="57"/>
    </row>
    <row r="269" spans="1:15" x14ac:dyDescent="0.2">
      <c r="A269" s="280"/>
      <c r="B269" s="268"/>
      <c r="C269" s="116"/>
      <c r="D269" s="68"/>
      <c r="E269" s="82"/>
      <c r="F269" s="153"/>
      <c r="G269" s="259"/>
      <c r="H269" s="27"/>
      <c r="I269" s="169"/>
      <c r="J269" s="57"/>
      <c r="K269" s="57"/>
      <c r="L269" s="57"/>
      <c r="M269" s="57"/>
      <c r="N269" s="57"/>
      <c r="O269" s="57"/>
    </row>
    <row r="270" spans="1:15" x14ac:dyDescent="0.2">
      <c r="A270" s="280"/>
      <c r="B270" s="268"/>
      <c r="C270" s="116"/>
      <c r="D270" s="68"/>
      <c r="E270" s="82"/>
      <c r="F270" s="153"/>
      <c r="G270" s="259"/>
      <c r="H270" s="27"/>
      <c r="I270" s="169"/>
      <c r="J270" s="57"/>
      <c r="K270" s="57"/>
      <c r="L270" s="57"/>
      <c r="M270" s="57"/>
      <c r="N270" s="57"/>
      <c r="O270" s="57"/>
    </row>
    <row r="271" spans="1:15" x14ac:dyDescent="0.2">
      <c r="A271" s="280"/>
      <c r="B271" s="124"/>
      <c r="C271" s="116"/>
      <c r="D271" s="68"/>
      <c r="E271" s="82"/>
      <c r="F271" s="153"/>
      <c r="G271" s="259"/>
      <c r="H271" s="27"/>
      <c r="I271" s="169"/>
      <c r="J271" s="57"/>
      <c r="K271" s="57"/>
      <c r="L271" s="57"/>
      <c r="M271" s="57"/>
      <c r="N271" s="57"/>
      <c r="O271" s="57"/>
    </row>
    <row r="272" spans="1:15" x14ac:dyDescent="0.2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547.66999999999996</v>
      </c>
      <c r="K272" s="57">
        <f>SUM(K265:K267)</f>
        <v>547.66999999999996</v>
      </c>
      <c r="L272" s="57">
        <f>SUM(L265:L267)</f>
        <v>0</v>
      </c>
      <c r="M272" s="57">
        <f>SUM(M265:M267)</f>
        <v>0</v>
      </c>
      <c r="N272" s="57">
        <f>SUM(N265:N267)</f>
        <v>547.66999999999996</v>
      </c>
      <c r="O272" s="24"/>
    </row>
    <row r="273" spans="1:17" x14ac:dyDescent="0.2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t="shared" ref="J273:O273" si="10">J23+J43+J50+J56+J63+J71+J78+J86+J92+J103+J110+J117+J140+J149+J158+J172+J189+J196+J203+J209+J215+J221+J227+J233+J239+J245+J251+J258+J264+J272</f>
        <v>872735.90000000014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850000.00000000023</v>
      </c>
      <c r="O273" s="24">
        <f t="shared" si="10"/>
        <v>4001.8000000000011</v>
      </c>
    </row>
    <row r="274" spans="1:17" x14ac:dyDescent="0.2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 x14ac:dyDescent="0.2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 x14ac:dyDescent="0.2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 x14ac:dyDescent="0.2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 x14ac:dyDescent="0.2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7" x14ac:dyDescent="0.2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7" x14ac:dyDescent="0.2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7" x14ac:dyDescent="0.2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mergeCells count="218">
    <mergeCell ref="B1:N1"/>
    <mergeCell ref="A4:A5"/>
    <mergeCell ref="B4:B5"/>
    <mergeCell ref="C4:C5"/>
    <mergeCell ref="F4:F5"/>
    <mergeCell ref="G4:G5"/>
    <mergeCell ref="H4:J4"/>
    <mergeCell ref="M4:M5"/>
    <mergeCell ref="G6:G17"/>
    <mergeCell ref="A24:A41"/>
    <mergeCell ref="B24:B41"/>
    <mergeCell ref="C24:C41"/>
    <mergeCell ref="D24:D41"/>
    <mergeCell ref="E24:E41"/>
    <mergeCell ref="F24:F41"/>
    <mergeCell ref="G24:G41"/>
    <mergeCell ref="A6:A17"/>
    <mergeCell ref="B6:B17"/>
    <mergeCell ref="C6:C17"/>
    <mergeCell ref="D6:D17"/>
    <mergeCell ref="E6:E17"/>
    <mergeCell ref="F6:F1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G57:G62"/>
    <mergeCell ref="A64:A70"/>
    <mergeCell ref="B64:B70"/>
    <mergeCell ref="C64:C70"/>
    <mergeCell ref="D64:D70"/>
    <mergeCell ref="E64:E70"/>
    <mergeCell ref="F64:F70"/>
    <mergeCell ref="G64:G70"/>
    <mergeCell ref="A57:A62"/>
    <mergeCell ref="B57:B62"/>
    <mergeCell ref="C57:C62"/>
    <mergeCell ref="D57:D62"/>
    <mergeCell ref="E57:E62"/>
    <mergeCell ref="F57:F62"/>
    <mergeCell ref="G72:G77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C72:C77"/>
    <mergeCell ref="D72:D77"/>
    <mergeCell ref="E72:E77"/>
    <mergeCell ref="F72:F77"/>
    <mergeCell ref="G93:G100"/>
    <mergeCell ref="A104:A108"/>
    <mergeCell ref="B104:B108"/>
    <mergeCell ref="C104:C108"/>
    <mergeCell ref="D104:D108"/>
    <mergeCell ref="E104:E108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G111:G11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C111:C113"/>
    <mergeCell ref="D111:D113"/>
    <mergeCell ref="E111:E113"/>
    <mergeCell ref="F111:F113"/>
    <mergeCell ref="G141:G146"/>
    <mergeCell ref="A150:A157"/>
    <mergeCell ref="B150:B157"/>
    <mergeCell ref="C150:C157"/>
    <mergeCell ref="D150:D157"/>
    <mergeCell ref="E150:E157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G159:G171"/>
    <mergeCell ref="A173:A187"/>
    <mergeCell ref="B173:B187"/>
    <mergeCell ref="C173:C187"/>
    <mergeCell ref="D173:D187"/>
    <mergeCell ref="E173:E187"/>
    <mergeCell ref="F173:F187"/>
    <mergeCell ref="G173:G187"/>
    <mergeCell ref="A159:A171"/>
    <mergeCell ref="B159:B171"/>
    <mergeCell ref="C159:C171"/>
    <mergeCell ref="D159:D171"/>
    <mergeCell ref="E159:E171"/>
    <mergeCell ref="F159:F171"/>
    <mergeCell ref="A204:A208"/>
    <mergeCell ref="B204:B208"/>
    <mergeCell ref="A190:A193"/>
    <mergeCell ref="B190:B193"/>
    <mergeCell ref="C190:C193"/>
    <mergeCell ref="D190:D193"/>
    <mergeCell ref="E190:E193"/>
    <mergeCell ref="F190:F193"/>
    <mergeCell ref="G197:G202"/>
    <mergeCell ref="B197:B202"/>
    <mergeCell ref="C197:C202"/>
    <mergeCell ref="D197:D202"/>
    <mergeCell ref="E197:E202"/>
    <mergeCell ref="F197:F202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G222:G226"/>
    <mergeCell ref="A79:A85"/>
    <mergeCell ref="B79:B85"/>
    <mergeCell ref="C79:C85"/>
    <mergeCell ref="D79:D85"/>
    <mergeCell ref="E79:E85"/>
    <mergeCell ref="F79:F85"/>
    <mergeCell ref="G79:G85"/>
    <mergeCell ref="A197:A202"/>
    <mergeCell ref="C204:C208"/>
    <mergeCell ref="D204:D208"/>
    <mergeCell ref="E204:E208"/>
    <mergeCell ref="F204:F208"/>
    <mergeCell ref="G204:G208"/>
    <mergeCell ref="A222:A224"/>
    <mergeCell ref="B222:B224"/>
    <mergeCell ref="C222:C224"/>
    <mergeCell ref="D222:D224"/>
    <mergeCell ref="E222:E224"/>
    <mergeCell ref="G190:G195"/>
    <mergeCell ref="A210:A214"/>
    <mergeCell ref="B210:B214"/>
    <mergeCell ref="G216:G220"/>
    <mergeCell ref="G210:G214"/>
    <mergeCell ref="C210:C214"/>
    <mergeCell ref="D210:D214"/>
    <mergeCell ref="E210:E214"/>
    <mergeCell ref="F210:F214"/>
    <mergeCell ref="A252:A254"/>
    <mergeCell ref="B252:B254"/>
    <mergeCell ref="C252:C254"/>
    <mergeCell ref="D252:D254"/>
    <mergeCell ref="E252:E254"/>
    <mergeCell ref="F252:F254"/>
    <mergeCell ref="D234:D236"/>
    <mergeCell ref="E234:E236"/>
    <mergeCell ref="F234:F236"/>
    <mergeCell ref="A216:A218"/>
    <mergeCell ref="B216:B218"/>
    <mergeCell ref="C216:C218"/>
    <mergeCell ref="D216:D218"/>
    <mergeCell ref="E216:E218"/>
    <mergeCell ref="F216:F218"/>
    <mergeCell ref="A234:A236"/>
    <mergeCell ref="B234:B236"/>
    <mergeCell ref="C234:C236"/>
    <mergeCell ref="F222:F224"/>
    <mergeCell ref="G252:G257"/>
    <mergeCell ref="A240:A242"/>
    <mergeCell ref="B240:B242"/>
    <mergeCell ref="G246:G250"/>
    <mergeCell ref="A246:A248"/>
    <mergeCell ref="B246:B248"/>
    <mergeCell ref="C246:C248"/>
    <mergeCell ref="D246:D248"/>
    <mergeCell ref="E246:E248"/>
    <mergeCell ref="F246:F248"/>
    <mergeCell ref="G234:G238"/>
    <mergeCell ref="E240:E242"/>
    <mergeCell ref="F240:F242"/>
    <mergeCell ref="G240:G244"/>
    <mergeCell ref="A228:A230"/>
    <mergeCell ref="B228:B230"/>
    <mergeCell ref="C228:C230"/>
    <mergeCell ref="D228:D230"/>
    <mergeCell ref="E228:E230"/>
    <mergeCell ref="F228:F230"/>
    <mergeCell ref="G228:G232"/>
    <mergeCell ref="C240:C242"/>
    <mergeCell ref="D240:D242"/>
  </mergeCells>
  <phoneticPr fontId="8" type="noConversion"/>
  <pageMargins left="0.5" right="0.5" top="0.5" bottom="0.25" header="0.5" footer="0.25"/>
  <pageSetup paperSize="9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opLeftCell="A187" workbookViewId="0">
      <selection activeCell="B199" sqref="B199:G203"/>
    </sheetView>
  </sheetViews>
  <sheetFormatPr defaultRowHeight="12.75" x14ac:dyDescent="0.2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7" x14ac:dyDescent="0.2">
      <c r="A1" s="6"/>
      <c r="B1" s="325" t="s">
        <v>170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8"/>
    </row>
    <row r="2" spans="1:17" x14ac:dyDescent="0.2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7" x14ac:dyDescent="0.2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7" x14ac:dyDescent="0.2">
      <c r="A4" s="326" t="s">
        <v>27</v>
      </c>
      <c r="B4" s="327" t="s">
        <v>0</v>
      </c>
      <c r="C4" s="328" t="s">
        <v>1</v>
      </c>
      <c r="D4" s="125" t="s">
        <v>2</v>
      </c>
      <c r="E4" s="158" t="s">
        <v>97</v>
      </c>
      <c r="F4" s="329" t="s">
        <v>3</v>
      </c>
      <c r="G4" s="314" t="s">
        <v>4</v>
      </c>
      <c r="H4" s="331" t="s">
        <v>5</v>
      </c>
      <c r="I4" s="331"/>
      <c r="J4" s="332"/>
      <c r="K4" s="89" t="s">
        <v>6</v>
      </c>
      <c r="L4" s="91" t="s">
        <v>37</v>
      </c>
      <c r="M4" s="333" t="s">
        <v>7</v>
      </c>
      <c r="N4" s="93" t="s">
        <v>18</v>
      </c>
      <c r="O4" s="94" t="s">
        <v>64</v>
      </c>
    </row>
    <row r="5" spans="1:17" x14ac:dyDescent="0.2">
      <c r="A5" s="326"/>
      <c r="B5" s="327"/>
      <c r="C5" s="328"/>
      <c r="D5" s="160" t="s">
        <v>96</v>
      </c>
      <c r="E5" s="159" t="s">
        <v>8</v>
      </c>
      <c r="F5" s="329"/>
      <c r="G5" s="33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33"/>
      <c r="N5" s="85" t="s">
        <v>17</v>
      </c>
      <c r="O5" s="95" t="s">
        <v>29</v>
      </c>
    </row>
    <row r="6" spans="1:17" x14ac:dyDescent="0.2">
      <c r="A6" s="265">
        <v>1</v>
      </c>
      <c r="B6" s="310" t="s">
        <v>36</v>
      </c>
      <c r="C6" s="313" t="s">
        <v>14</v>
      </c>
      <c r="D6" s="315">
        <v>13</v>
      </c>
      <c r="E6" s="323" t="s">
        <v>98</v>
      </c>
      <c r="F6" s="319" t="s">
        <v>14</v>
      </c>
      <c r="G6" s="317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7" x14ac:dyDescent="0.2">
      <c r="A7" s="266"/>
      <c r="B7" s="311"/>
      <c r="C7" s="322"/>
      <c r="D7" s="315"/>
      <c r="E7" s="323"/>
      <c r="F7" s="324"/>
      <c r="G7" s="334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7" x14ac:dyDescent="0.2">
      <c r="A8" s="266"/>
      <c r="B8" s="311"/>
      <c r="C8" s="322"/>
      <c r="D8" s="315"/>
      <c r="E8" s="323"/>
      <c r="F8" s="324"/>
      <c r="G8" s="334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7" x14ac:dyDescent="0.2">
      <c r="A9" s="266"/>
      <c r="B9" s="311"/>
      <c r="C9" s="322"/>
      <c r="D9" s="315"/>
      <c r="E9" s="323"/>
      <c r="F9" s="324"/>
      <c r="G9" s="334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7" x14ac:dyDescent="0.2">
      <c r="A10" s="266"/>
      <c r="B10" s="311"/>
      <c r="C10" s="322"/>
      <c r="D10" s="315"/>
      <c r="E10" s="323"/>
      <c r="F10" s="324"/>
      <c r="G10" s="334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7" x14ac:dyDescent="0.2">
      <c r="A11" s="266"/>
      <c r="B11" s="311"/>
      <c r="C11" s="322"/>
      <c r="D11" s="315"/>
      <c r="E11" s="323"/>
      <c r="F11" s="324"/>
      <c r="G11" s="334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7" x14ac:dyDescent="0.2">
      <c r="A12" s="266"/>
      <c r="B12" s="311"/>
      <c r="C12" s="322"/>
      <c r="D12" s="315"/>
      <c r="E12" s="323"/>
      <c r="F12" s="324"/>
      <c r="G12" s="334"/>
      <c r="H12" s="12">
        <v>56945</v>
      </c>
      <c r="I12" s="166" t="s">
        <v>155</v>
      </c>
      <c r="J12" s="13">
        <v>1263.6600000000001</v>
      </c>
      <c r="K12" s="13">
        <v>1263.6600000000001</v>
      </c>
      <c r="L12" s="11"/>
      <c r="M12" s="11"/>
      <c r="N12" s="13">
        <f>J12-L12-M12</f>
        <v>1263.6600000000001</v>
      </c>
      <c r="O12" s="11"/>
    </row>
    <row r="13" spans="1:17" x14ac:dyDescent="0.2">
      <c r="A13" s="266"/>
      <c r="B13" s="311"/>
      <c r="C13" s="322"/>
      <c r="D13" s="315"/>
      <c r="E13" s="323"/>
      <c r="F13" s="324"/>
      <c r="G13" s="334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7" x14ac:dyDescent="0.2">
      <c r="A14" s="266"/>
      <c r="B14" s="311"/>
      <c r="C14" s="322"/>
      <c r="D14" s="315"/>
      <c r="E14" s="323"/>
      <c r="F14" s="324"/>
      <c r="G14" s="334"/>
      <c r="H14" s="12"/>
      <c r="I14" s="166"/>
      <c r="J14" s="13"/>
      <c r="K14" s="13"/>
      <c r="L14" s="11"/>
      <c r="M14" s="11"/>
      <c r="N14" s="13"/>
      <c r="O14" s="11"/>
    </row>
    <row r="15" spans="1:17" x14ac:dyDescent="0.2">
      <c r="A15" s="266"/>
      <c r="B15" s="311"/>
      <c r="C15" s="322"/>
      <c r="D15" s="315"/>
      <c r="E15" s="323"/>
      <c r="F15" s="324"/>
      <c r="G15" s="334"/>
      <c r="H15" s="12"/>
      <c r="I15" s="166"/>
      <c r="J15" s="13"/>
      <c r="K15" s="13"/>
      <c r="L15" s="11"/>
      <c r="M15" s="11"/>
      <c r="N15" s="13"/>
      <c r="O15" s="11"/>
    </row>
    <row r="16" spans="1:17" x14ac:dyDescent="0.2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t="shared" ref="J16:O16" si="0">SUM(J6:J15)</f>
        <v>65095.929999999993</v>
      </c>
      <c r="K16" s="76">
        <f t="shared" si="0"/>
        <v>65095.929999999993</v>
      </c>
      <c r="L16" s="76">
        <f t="shared" si="0"/>
        <v>0</v>
      </c>
      <c r="M16" s="76">
        <f t="shared" si="0"/>
        <v>0</v>
      </c>
      <c r="N16" s="76">
        <f t="shared" si="0"/>
        <v>65034.429999999993</v>
      </c>
      <c r="O16" s="76">
        <f t="shared" si="0"/>
        <v>61.5</v>
      </c>
      <c r="Q16" s="2"/>
    </row>
    <row r="17" spans="1:17" x14ac:dyDescent="0.2">
      <c r="A17" s="265">
        <v>2</v>
      </c>
      <c r="B17" s="310" t="s">
        <v>83</v>
      </c>
      <c r="C17" s="312" t="s">
        <v>86</v>
      </c>
      <c r="D17" s="314">
        <v>17</v>
      </c>
      <c r="E17" s="316" t="s">
        <v>98</v>
      </c>
      <c r="F17" s="318" t="s">
        <v>86</v>
      </c>
      <c r="G17" s="320" t="s">
        <v>39</v>
      </c>
      <c r="H17" s="18">
        <v>12414832</v>
      </c>
      <c r="I17" s="167" t="s">
        <v>102</v>
      </c>
      <c r="J17" s="19">
        <v>4614.8100000000004</v>
      </c>
      <c r="K17" s="19">
        <v>4416.83</v>
      </c>
      <c r="L17" s="20"/>
      <c r="M17" s="20">
        <v>197.98</v>
      </c>
      <c r="N17" s="19">
        <f>J17-L17-M17</f>
        <v>4416.8300000000008</v>
      </c>
      <c r="O17" s="20"/>
    </row>
    <row r="18" spans="1:17" x14ac:dyDescent="0.2">
      <c r="A18" s="266"/>
      <c r="B18" s="311"/>
      <c r="C18" s="312"/>
      <c r="D18" s="315"/>
      <c r="E18" s="316"/>
      <c r="F18" s="318"/>
      <c r="G18" s="320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4425.3500000000004</v>
      </c>
      <c r="N18" s="19">
        <f t="shared" ref="N18:N23" si="1">J18-L18-M18</f>
        <v>46932.76</v>
      </c>
      <c r="O18" s="20"/>
    </row>
    <row r="19" spans="1:17" x14ac:dyDescent="0.2">
      <c r="A19" s="266"/>
      <c r="B19" s="311"/>
      <c r="C19" s="312"/>
      <c r="D19" s="315"/>
      <c r="E19" s="316"/>
      <c r="F19" s="318"/>
      <c r="G19" s="320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7" x14ac:dyDescent="0.2">
      <c r="A20" s="266"/>
      <c r="B20" s="311"/>
      <c r="C20" s="312"/>
      <c r="D20" s="266"/>
      <c r="E20" s="316"/>
      <c r="F20" s="318"/>
      <c r="G20" s="320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7" x14ac:dyDescent="0.2">
      <c r="A21" s="266"/>
      <c r="B21" s="311"/>
      <c r="C21" s="312"/>
      <c r="D21" s="266"/>
      <c r="E21" s="316"/>
      <c r="F21" s="318"/>
      <c r="G21" s="320"/>
      <c r="H21" s="18">
        <v>2400009</v>
      </c>
      <c r="I21" s="167" t="s">
        <v>133</v>
      </c>
      <c r="J21" s="19">
        <v>70664.289999999994</v>
      </c>
      <c r="K21" s="19">
        <v>70664.289999999994</v>
      </c>
      <c r="L21" s="20"/>
      <c r="M21" s="20"/>
      <c r="N21" s="19">
        <f t="shared" si="1"/>
        <v>70664.289999999994</v>
      </c>
      <c r="O21" s="20"/>
    </row>
    <row r="22" spans="1:17" x14ac:dyDescent="0.2">
      <c r="A22" s="266"/>
      <c r="B22" s="311"/>
      <c r="C22" s="312"/>
      <c r="D22" s="266"/>
      <c r="E22" s="316"/>
      <c r="F22" s="318"/>
      <c r="G22" s="320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7" x14ac:dyDescent="0.2">
      <c r="A23" s="266"/>
      <c r="B23" s="311"/>
      <c r="C23" s="312"/>
      <c r="D23" s="266"/>
      <c r="E23" s="316"/>
      <c r="F23" s="318"/>
      <c r="G23" s="320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7" x14ac:dyDescent="0.2">
      <c r="A24" s="266"/>
      <c r="B24" s="311"/>
      <c r="C24" s="312"/>
      <c r="D24" s="266"/>
      <c r="E24" s="316"/>
      <c r="F24" s="318"/>
      <c r="G24" s="320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7" x14ac:dyDescent="0.2">
      <c r="A25" s="266"/>
      <c r="B25" s="311"/>
      <c r="C25" s="312"/>
      <c r="D25" s="266"/>
      <c r="E25" s="316"/>
      <c r="F25" s="318"/>
      <c r="G25" s="320"/>
      <c r="H25" s="18"/>
      <c r="I25" s="167"/>
      <c r="J25" s="19"/>
      <c r="K25" s="19"/>
      <c r="L25" s="133"/>
      <c r="M25" s="133"/>
      <c r="N25" s="19"/>
      <c r="O25" s="20"/>
    </row>
    <row r="26" spans="1:17" x14ac:dyDescent="0.2">
      <c r="A26" s="266"/>
      <c r="B26" s="311"/>
      <c r="C26" s="312"/>
      <c r="D26" s="266"/>
      <c r="E26" s="316"/>
      <c r="F26" s="318"/>
      <c r="G26" s="320"/>
      <c r="H26" s="18"/>
      <c r="I26" s="167"/>
      <c r="J26" s="19"/>
      <c r="K26" s="19"/>
      <c r="L26" s="20"/>
      <c r="M26" s="20"/>
      <c r="N26" s="19"/>
      <c r="O26" s="20"/>
    </row>
    <row r="27" spans="1:17" x14ac:dyDescent="0.2">
      <c r="A27" s="266"/>
      <c r="B27" s="311"/>
      <c r="C27" s="312"/>
      <c r="D27" s="266"/>
      <c r="E27" s="316"/>
      <c r="F27" s="318"/>
      <c r="G27" s="320"/>
      <c r="H27" s="18"/>
      <c r="I27" s="167"/>
      <c r="J27" s="19"/>
      <c r="K27" s="19"/>
      <c r="L27" s="20"/>
      <c r="M27" s="20"/>
      <c r="N27" s="19"/>
      <c r="O27" s="20"/>
    </row>
    <row r="28" spans="1:17" x14ac:dyDescent="0.2">
      <c r="A28" s="266"/>
      <c r="B28" s="311"/>
      <c r="C28" s="312"/>
      <c r="D28" s="266"/>
      <c r="E28" s="316"/>
      <c r="F28" s="318"/>
      <c r="G28" s="320"/>
      <c r="H28" s="18"/>
      <c r="I28" s="167"/>
      <c r="J28" s="19"/>
      <c r="K28" s="19"/>
      <c r="L28" s="20"/>
      <c r="M28" s="20"/>
      <c r="N28" s="19"/>
      <c r="O28" s="20"/>
    </row>
    <row r="29" spans="1:17" x14ac:dyDescent="0.2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7" x14ac:dyDescent="0.2">
      <c r="A30" s="265">
        <v>3</v>
      </c>
      <c r="B30" s="267" t="s">
        <v>57</v>
      </c>
      <c r="C30" s="269" t="s">
        <v>15</v>
      </c>
      <c r="D30" s="265">
        <v>852</v>
      </c>
      <c r="E30" s="261" t="s">
        <v>98</v>
      </c>
      <c r="F30" s="263" t="s">
        <v>15</v>
      </c>
      <c r="G30" s="277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7" x14ac:dyDescent="0.2">
      <c r="A31" s="266"/>
      <c r="B31" s="268"/>
      <c r="C31" s="270"/>
      <c r="D31" s="266"/>
      <c r="E31" s="262"/>
      <c r="F31" s="264"/>
      <c r="G31" s="278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7" x14ac:dyDescent="0.2">
      <c r="A32" s="266"/>
      <c r="B32" s="268"/>
      <c r="C32" s="270"/>
      <c r="D32" s="266"/>
      <c r="E32" s="262"/>
      <c r="F32" s="264"/>
      <c r="G32" s="278"/>
      <c r="H32" s="27"/>
      <c r="I32" s="169"/>
      <c r="J32" s="28"/>
      <c r="K32" s="28"/>
      <c r="L32" s="28"/>
      <c r="M32" s="28"/>
      <c r="N32" s="28"/>
      <c r="O32" s="57"/>
    </row>
    <row r="33" spans="1:17" x14ac:dyDescent="0.2">
      <c r="A33" s="266"/>
      <c r="B33" s="268"/>
      <c r="C33" s="270"/>
      <c r="D33" s="266"/>
      <c r="E33" s="262"/>
      <c r="F33" s="264"/>
      <c r="G33" s="278"/>
      <c r="H33" s="27"/>
      <c r="I33" s="169"/>
      <c r="J33" s="28"/>
      <c r="K33" s="28"/>
      <c r="L33" s="28"/>
      <c r="M33" s="28"/>
      <c r="N33" s="28"/>
      <c r="O33" s="57"/>
    </row>
    <row r="34" spans="1:17" x14ac:dyDescent="0.2">
      <c r="A34" s="266"/>
      <c r="B34" s="268"/>
      <c r="C34" s="270"/>
      <c r="D34" s="266"/>
      <c r="E34" s="262"/>
      <c r="F34" s="264"/>
      <c r="G34" s="278"/>
      <c r="H34" s="27"/>
      <c r="I34" s="169"/>
      <c r="J34" s="28"/>
      <c r="K34" s="28"/>
      <c r="L34" s="28"/>
      <c r="M34" s="28"/>
      <c r="N34" s="28"/>
      <c r="O34" s="57"/>
    </row>
    <row r="35" spans="1:17" x14ac:dyDescent="0.2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7" x14ac:dyDescent="0.2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7" ht="12.75" customHeight="1" x14ac:dyDescent="0.2">
      <c r="A37" s="265">
        <v>4</v>
      </c>
      <c r="B37" s="275" t="s">
        <v>69</v>
      </c>
      <c r="C37" s="269" t="s">
        <v>14</v>
      </c>
      <c r="D37" s="265">
        <v>802</v>
      </c>
      <c r="E37" s="261" t="s">
        <v>98</v>
      </c>
      <c r="F37" s="263" t="s">
        <v>14</v>
      </c>
      <c r="G37" s="258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7" x14ac:dyDescent="0.2">
      <c r="A38" s="266"/>
      <c r="B38" s="276"/>
      <c r="C38" s="270"/>
      <c r="D38" s="266"/>
      <c r="E38" s="262"/>
      <c r="F38" s="264"/>
      <c r="G38" s="259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7" x14ac:dyDescent="0.2">
      <c r="A39" s="266"/>
      <c r="B39" s="276"/>
      <c r="C39" s="270"/>
      <c r="D39" s="266"/>
      <c r="E39" s="262"/>
      <c r="F39" s="264"/>
      <c r="G39" s="259"/>
      <c r="H39" s="27"/>
      <c r="I39" s="169"/>
      <c r="J39" s="28"/>
      <c r="K39" s="28"/>
      <c r="L39" s="28"/>
      <c r="M39" s="28"/>
      <c r="N39" s="78"/>
      <c r="O39" s="57"/>
    </row>
    <row r="40" spans="1:17" x14ac:dyDescent="0.2">
      <c r="A40" s="266"/>
      <c r="B40" s="276"/>
      <c r="C40" s="270"/>
      <c r="D40" s="266"/>
      <c r="E40" s="262"/>
      <c r="F40" s="264"/>
      <c r="G40" s="259"/>
      <c r="H40" s="27"/>
      <c r="I40" s="169"/>
      <c r="J40" s="28"/>
      <c r="K40" s="28"/>
      <c r="L40" s="28"/>
      <c r="M40" s="28"/>
      <c r="N40" s="144"/>
      <c r="O40" s="57"/>
    </row>
    <row r="41" spans="1:17" x14ac:dyDescent="0.2">
      <c r="A41" s="266"/>
      <c r="B41" s="276"/>
      <c r="C41" s="270"/>
      <c r="D41" s="266"/>
      <c r="E41" s="262"/>
      <c r="F41" s="264"/>
      <c r="G41" s="260"/>
      <c r="H41" s="27"/>
      <c r="I41" s="169"/>
      <c r="J41" s="28"/>
      <c r="K41" s="28"/>
      <c r="L41" s="28"/>
      <c r="M41" s="28"/>
      <c r="N41" s="28"/>
      <c r="O41" s="57"/>
    </row>
    <row r="42" spans="1:17" x14ac:dyDescent="0.2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7" x14ac:dyDescent="0.2">
      <c r="A43" s="265">
        <v>5</v>
      </c>
      <c r="B43" s="275" t="s">
        <v>30</v>
      </c>
      <c r="C43" s="305" t="s">
        <v>44</v>
      </c>
      <c r="D43" s="265">
        <v>214</v>
      </c>
      <c r="E43" s="258" t="s">
        <v>99</v>
      </c>
      <c r="F43" s="258" t="s">
        <v>44</v>
      </c>
      <c r="G43" s="277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7" x14ac:dyDescent="0.2">
      <c r="A44" s="266"/>
      <c r="B44" s="276"/>
      <c r="C44" s="306"/>
      <c r="D44" s="266"/>
      <c r="E44" s="259"/>
      <c r="F44" s="259"/>
      <c r="G44" s="278"/>
      <c r="H44" s="22">
        <v>20152016</v>
      </c>
      <c r="I44" s="171" t="s">
        <v>125</v>
      </c>
      <c r="J44" s="22">
        <v>2527.3200000000002</v>
      </c>
      <c r="K44" s="22">
        <v>2527.3200000000002</v>
      </c>
      <c r="L44" s="28"/>
      <c r="M44" s="28"/>
      <c r="N44" s="23">
        <f>J44-L44-M44</f>
        <v>2527.3200000000002</v>
      </c>
      <c r="O44" s="57"/>
    </row>
    <row r="45" spans="1:17" x14ac:dyDescent="0.2">
      <c r="A45" s="266"/>
      <c r="B45" s="276"/>
      <c r="C45" s="306"/>
      <c r="D45" s="266"/>
      <c r="E45" s="259"/>
      <c r="F45" s="259"/>
      <c r="G45" s="278"/>
      <c r="H45" s="27">
        <v>20152281</v>
      </c>
      <c r="I45" s="169" t="s">
        <v>159</v>
      </c>
      <c r="J45" s="28">
        <v>1263.6600000000001</v>
      </c>
      <c r="K45" s="28">
        <v>1263.6600000000001</v>
      </c>
      <c r="L45" s="28"/>
      <c r="M45" s="28"/>
      <c r="N45" s="23">
        <f>J45-L45-M45</f>
        <v>1263.6600000000001</v>
      </c>
      <c r="O45" s="57"/>
    </row>
    <row r="46" spans="1:17" x14ac:dyDescent="0.2">
      <c r="A46" s="266"/>
      <c r="B46" s="276"/>
      <c r="C46" s="306"/>
      <c r="D46" s="266"/>
      <c r="E46" s="259"/>
      <c r="F46" s="259"/>
      <c r="G46" s="278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7" x14ac:dyDescent="0.2">
      <c r="A47" s="266"/>
      <c r="B47" s="276"/>
      <c r="C47" s="306"/>
      <c r="D47" s="266"/>
      <c r="E47" s="259"/>
      <c r="F47" s="259"/>
      <c r="G47" s="278"/>
      <c r="H47" s="27"/>
      <c r="I47" s="169"/>
      <c r="J47" s="28"/>
      <c r="K47" s="28"/>
      <c r="L47" s="28"/>
      <c r="M47" s="28"/>
      <c r="N47" s="64"/>
      <c r="O47" s="57"/>
    </row>
    <row r="48" spans="1:17" x14ac:dyDescent="0.2">
      <c r="A48" s="266"/>
      <c r="B48" s="276"/>
      <c r="C48" s="306"/>
      <c r="D48" s="266"/>
      <c r="E48" s="260"/>
      <c r="F48" s="259"/>
      <c r="G48" s="278"/>
      <c r="H48" s="27"/>
      <c r="I48" s="169"/>
      <c r="J48" s="28"/>
      <c r="K48" s="28"/>
      <c r="L48" s="28"/>
      <c r="M48" s="28"/>
      <c r="N48" s="28"/>
      <c r="O48" s="57"/>
    </row>
    <row r="49" spans="1:15" x14ac:dyDescent="0.2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 x14ac:dyDescent="0.2">
      <c r="A50" s="265">
        <v>6</v>
      </c>
      <c r="B50" s="275" t="s">
        <v>48</v>
      </c>
      <c r="C50" s="258" t="s">
        <v>16</v>
      </c>
      <c r="D50" s="307">
        <v>230</v>
      </c>
      <c r="E50" s="263" t="s">
        <v>99</v>
      </c>
      <c r="F50" s="258" t="s">
        <v>16</v>
      </c>
      <c r="G50" s="277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 x14ac:dyDescent="0.2">
      <c r="A51" s="266"/>
      <c r="B51" s="276"/>
      <c r="C51" s="259"/>
      <c r="D51" s="308"/>
      <c r="E51" s="264"/>
      <c r="F51" s="259"/>
      <c r="G51" s="278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 x14ac:dyDescent="0.2">
      <c r="A52" s="266"/>
      <c r="B52" s="276"/>
      <c r="C52" s="259"/>
      <c r="D52" s="308"/>
      <c r="E52" s="264"/>
      <c r="F52" s="259"/>
      <c r="G52" s="278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 x14ac:dyDescent="0.2">
      <c r="A53" s="266"/>
      <c r="B53" s="276"/>
      <c r="C53" s="259"/>
      <c r="D53" s="308"/>
      <c r="E53" s="264"/>
      <c r="F53" s="259"/>
      <c r="G53" s="278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 x14ac:dyDescent="0.2">
      <c r="A54" s="266"/>
      <c r="B54" s="276"/>
      <c r="C54" s="259"/>
      <c r="D54" s="308"/>
      <c r="E54" s="264"/>
      <c r="F54" s="259"/>
      <c r="G54" s="278"/>
      <c r="H54" s="27"/>
      <c r="I54" s="169"/>
      <c r="J54" s="62"/>
      <c r="K54" s="62"/>
      <c r="L54" s="62"/>
      <c r="M54" s="62"/>
      <c r="N54" s="62"/>
      <c r="O54" s="57"/>
    </row>
    <row r="55" spans="1:15" x14ac:dyDescent="0.2">
      <c r="A55" s="266"/>
      <c r="B55" s="276"/>
      <c r="C55" s="259"/>
      <c r="D55" s="308"/>
      <c r="E55" s="264"/>
      <c r="F55" s="259"/>
      <c r="G55" s="278"/>
      <c r="H55" s="27"/>
      <c r="I55" s="169"/>
      <c r="J55" s="62"/>
      <c r="K55" s="62"/>
      <c r="L55" s="62"/>
      <c r="M55" s="62"/>
      <c r="N55" s="62"/>
      <c r="O55" s="57"/>
    </row>
    <row r="56" spans="1:15" x14ac:dyDescent="0.2">
      <c r="A56" s="266"/>
      <c r="B56" s="276"/>
      <c r="C56" s="260"/>
      <c r="D56" s="308"/>
      <c r="E56" s="309"/>
      <c r="F56" s="260"/>
      <c r="G56" s="278"/>
      <c r="H56" s="27"/>
      <c r="I56" s="169"/>
      <c r="J56" s="61"/>
      <c r="K56" s="61"/>
      <c r="L56" s="63"/>
      <c r="M56" s="63"/>
      <c r="N56" s="61"/>
      <c r="O56" s="57"/>
    </row>
    <row r="57" spans="1:15" x14ac:dyDescent="0.2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 x14ac:dyDescent="0.2">
      <c r="A58" s="265">
        <v>7</v>
      </c>
      <c r="B58" s="267" t="s">
        <v>95</v>
      </c>
      <c r="C58" s="269" t="s">
        <v>14</v>
      </c>
      <c r="D58" s="265">
        <v>646</v>
      </c>
      <c r="E58" s="263" t="s">
        <v>99</v>
      </c>
      <c r="F58" s="263" t="s">
        <v>14</v>
      </c>
      <c r="G58" s="277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 x14ac:dyDescent="0.2">
      <c r="A59" s="266"/>
      <c r="B59" s="268"/>
      <c r="C59" s="270"/>
      <c r="D59" s="266"/>
      <c r="E59" s="264"/>
      <c r="F59" s="264"/>
      <c r="G59" s="278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 x14ac:dyDescent="0.2">
      <c r="A60" s="266"/>
      <c r="B60" s="268"/>
      <c r="C60" s="270"/>
      <c r="D60" s="266"/>
      <c r="E60" s="264"/>
      <c r="F60" s="264"/>
      <c r="G60" s="278"/>
      <c r="H60" s="27"/>
      <c r="I60" s="169"/>
      <c r="J60" s="28"/>
      <c r="K60" s="28"/>
      <c r="L60" s="28"/>
      <c r="M60" s="28"/>
      <c r="N60" s="28"/>
      <c r="O60" s="57"/>
    </row>
    <row r="61" spans="1:15" x14ac:dyDescent="0.2">
      <c r="A61" s="266"/>
      <c r="B61" s="268"/>
      <c r="C61" s="270"/>
      <c r="D61" s="266"/>
      <c r="E61" s="264"/>
      <c r="F61" s="264"/>
      <c r="G61" s="278"/>
      <c r="H61" s="27"/>
      <c r="I61" s="169"/>
      <c r="J61" s="28"/>
      <c r="K61" s="28"/>
      <c r="L61" s="28"/>
      <c r="M61" s="28"/>
      <c r="N61" s="28"/>
      <c r="O61" s="57"/>
    </row>
    <row r="62" spans="1:15" x14ac:dyDescent="0.2">
      <c r="A62" s="266"/>
      <c r="B62" s="268"/>
      <c r="C62" s="270"/>
      <c r="D62" s="266"/>
      <c r="E62" s="264"/>
      <c r="F62" s="264"/>
      <c r="G62" s="278"/>
      <c r="H62" s="27"/>
      <c r="I62" s="169"/>
      <c r="J62" s="28"/>
      <c r="K62" s="28"/>
      <c r="L62" s="28"/>
      <c r="M62" s="28"/>
      <c r="N62" s="28"/>
      <c r="O62" s="57"/>
    </row>
    <row r="63" spans="1:15" x14ac:dyDescent="0.2">
      <c r="A63" s="266"/>
      <c r="B63" s="268"/>
      <c r="C63" s="270"/>
      <c r="D63" s="266"/>
      <c r="E63" s="264"/>
      <c r="F63" s="264"/>
      <c r="G63" s="278"/>
      <c r="H63" s="27"/>
      <c r="I63" s="169"/>
      <c r="J63" s="28"/>
      <c r="K63" s="28"/>
      <c r="L63" s="28"/>
      <c r="M63" s="28"/>
      <c r="N63" s="28"/>
      <c r="O63" s="57"/>
    </row>
    <row r="64" spans="1:15" x14ac:dyDescent="0.2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 x14ac:dyDescent="0.2">
      <c r="A65" s="265">
        <v>8</v>
      </c>
      <c r="B65" s="275" t="s">
        <v>32</v>
      </c>
      <c r="C65" s="258" t="s">
        <v>16</v>
      </c>
      <c r="D65" s="265">
        <v>24</v>
      </c>
      <c r="E65" s="258" t="s">
        <v>99</v>
      </c>
      <c r="F65" s="258" t="s">
        <v>16</v>
      </c>
      <c r="G65" s="277" t="s">
        <v>66</v>
      </c>
      <c r="H65" s="162">
        <v>90106</v>
      </c>
      <c r="I65" s="172" t="s">
        <v>133</v>
      </c>
      <c r="J65" s="144">
        <v>17276.400000000001</v>
      </c>
      <c r="K65" s="144">
        <v>17276.400000000001</v>
      </c>
      <c r="L65" s="28">
        <v>13274.6</v>
      </c>
      <c r="M65" s="28"/>
      <c r="N65" s="28">
        <f>K65-L65-M65</f>
        <v>4001.8000000000011</v>
      </c>
      <c r="O65" s="57"/>
    </row>
    <row r="66" spans="1:15" x14ac:dyDescent="0.2">
      <c r="A66" s="266"/>
      <c r="B66" s="276"/>
      <c r="C66" s="259"/>
      <c r="D66" s="266"/>
      <c r="E66" s="259"/>
      <c r="F66" s="259"/>
      <c r="G66" s="278"/>
      <c r="H66" s="27"/>
      <c r="I66" s="169"/>
      <c r="J66" s="28"/>
      <c r="K66" s="28"/>
      <c r="L66" s="28"/>
      <c r="M66" s="28"/>
      <c r="N66" s="28"/>
      <c r="O66" s="57"/>
    </row>
    <row r="67" spans="1:15" x14ac:dyDescent="0.2">
      <c r="A67" s="266"/>
      <c r="B67" s="276"/>
      <c r="C67" s="259"/>
      <c r="D67" s="266"/>
      <c r="E67" s="259"/>
      <c r="F67" s="259"/>
      <c r="G67" s="278"/>
      <c r="H67" s="77"/>
      <c r="I67" s="170"/>
      <c r="J67" s="78"/>
      <c r="K67" s="78"/>
      <c r="L67" s="161"/>
      <c r="M67" s="161"/>
      <c r="N67" s="28"/>
      <c r="O67" s="57"/>
    </row>
    <row r="68" spans="1:15" x14ac:dyDescent="0.2">
      <c r="A68" s="266"/>
      <c r="B68" s="276"/>
      <c r="C68" s="259"/>
      <c r="D68" s="266"/>
      <c r="E68" s="259"/>
      <c r="F68" s="259"/>
      <c r="G68" s="278"/>
      <c r="H68" s="162"/>
      <c r="I68" s="172"/>
      <c r="J68" s="144"/>
      <c r="K68" s="144"/>
      <c r="L68" s="161"/>
      <c r="M68" s="161"/>
      <c r="N68" s="28"/>
      <c r="O68" s="57"/>
    </row>
    <row r="69" spans="1:15" x14ac:dyDescent="0.2">
      <c r="A69" s="266"/>
      <c r="B69" s="276"/>
      <c r="C69" s="259"/>
      <c r="D69" s="266"/>
      <c r="E69" s="259"/>
      <c r="F69" s="259"/>
      <c r="G69" s="278"/>
      <c r="H69" s="162"/>
      <c r="I69" s="172"/>
      <c r="J69" s="144"/>
      <c r="K69" s="144"/>
      <c r="L69" s="161"/>
      <c r="M69" s="161"/>
      <c r="N69" s="28"/>
      <c r="O69" s="57"/>
    </row>
    <row r="70" spans="1:15" x14ac:dyDescent="0.2">
      <c r="A70" s="266"/>
      <c r="B70" s="276"/>
      <c r="C70" s="259"/>
      <c r="D70" s="266"/>
      <c r="E70" s="259"/>
      <c r="F70" s="259"/>
      <c r="G70" s="278"/>
      <c r="H70" s="162"/>
      <c r="I70" s="172"/>
      <c r="J70" s="162"/>
      <c r="K70" s="162"/>
      <c r="L70" s="161"/>
      <c r="M70" s="161"/>
      <c r="N70" s="28"/>
      <c r="O70" s="57"/>
    </row>
    <row r="71" spans="1:15" x14ac:dyDescent="0.2">
      <c r="A71" s="266"/>
      <c r="B71" s="276"/>
      <c r="C71" s="259"/>
      <c r="D71" s="266"/>
      <c r="E71" s="260"/>
      <c r="F71" s="259"/>
      <c r="G71" s="278"/>
      <c r="H71" s="65"/>
      <c r="I71" s="173"/>
      <c r="J71" s="65"/>
      <c r="K71" s="65"/>
      <c r="L71" s="28"/>
      <c r="M71" s="28"/>
      <c r="N71" s="28"/>
      <c r="O71" s="57"/>
    </row>
    <row r="72" spans="1:15" x14ac:dyDescent="0.2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17276.400000000001</v>
      </c>
      <c r="K72" s="57">
        <f>SUM(K65:K71)</f>
        <v>17276.400000000001</v>
      </c>
      <c r="L72" s="57">
        <f>SUM(L65:L71)</f>
        <v>13274.6</v>
      </c>
      <c r="M72" s="57">
        <f>SUM(M65:M71)</f>
        <v>0</v>
      </c>
      <c r="N72" s="57">
        <f>SUM(N65:N71)</f>
        <v>4001.8000000000011</v>
      </c>
      <c r="O72" s="57"/>
    </row>
    <row r="73" spans="1:15" x14ac:dyDescent="0.2">
      <c r="A73" s="265">
        <v>9</v>
      </c>
      <c r="B73" s="275" t="s">
        <v>117</v>
      </c>
      <c r="C73" s="258" t="s">
        <v>118</v>
      </c>
      <c r="D73" s="265">
        <v>935</v>
      </c>
      <c r="E73" s="258" t="s">
        <v>119</v>
      </c>
      <c r="F73" s="258" t="s">
        <v>44</v>
      </c>
      <c r="G73" s="277" t="s">
        <v>120</v>
      </c>
      <c r="H73" s="27">
        <v>13</v>
      </c>
      <c r="I73" s="169" t="s">
        <v>133</v>
      </c>
      <c r="J73" s="28">
        <v>1073.3399999999999</v>
      </c>
      <c r="K73" s="28">
        <v>1073.3399999999999</v>
      </c>
      <c r="L73" s="28"/>
      <c r="M73" s="28"/>
      <c r="N73" s="28">
        <f>J73-L73-M73</f>
        <v>1073.3399999999999</v>
      </c>
      <c r="O73" s="57"/>
    </row>
    <row r="74" spans="1:15" x14ac:dyDescent="0.2">
      <c r="A74" s="266"/>
      <c r="B74" s="276"/>
      <c r="C74" s="259"/>
      <c r="D74" s="266"/>
      <c r="E74" s="259"/>
      <c r="F74" s="259"/>
      <c r="G74" s="278"/>
      <c r="H74" s="27">
        <v>16</v>
      </c>
      <c r="I74" s="169" t="s">
        <v>158</v>
      </c>
      <c r="J74" s="28">
        <v>1073.3399999999999</v>
      </c>
      <c r="K74" s="28">
        <v>1073.3399999999999</v>
      </c>
      <c r="L74" s="28"/>
      <c r="M74" s="28"/>
      <c r="N74" s="28">
        <f>J74-L74-M74</f>
        <v>1073.3399999999999</v>
      </c>
      <c r="O74" s="57"/>
    </row>
    <row r="75" spans="1:15" x14ac:dyDescent="0.2">
      <c r="A75" s="266"/>
      <c r="B75" s="276"/>
      <c r="C75" s="259"/>
      <c r="D75" s="266"/>
      <c r="E75" s="259"/>
      <c r="F75" s="259"/>
      <c r="G75" s="278"/>
      <c r="H75" s="5"/>
      <c r="I75" s="174"/>
      <c r="J75" s="5"/>
      <c r="K75" s="5"/>
      <c r="L75" s="28"/>
      <c r="M75" s="28"/>
      <c r="N75" s="28"/>
      <c r="O75" s="57"/>
    </row>
    <row r="76" spans="1:15" x14ac:dyDescent="0.2">
      <c r="A76" s="266"/>
      <c r="B76" s="276"/>
      <c r="C76" s="259"/>
      <c r="D76" s="266"/>
      <c r="E76" s="259"/>
      <c r="F76" s="259"/>
      <c r="G76" s="278"/>
      <c r="H76" s="65"/>
      <c r="I76" s="173"/>
      <c r="J76" s="65"/>
      <c r="K76" s="65"/>
      <c r="L76" s="28"/>
      <c r="M76" s="28"/>
      <c r="N76" s="28"/>
      <c r="O76" s="57"/>
    </row>
    <row r="77" spans="1:15" x14ac:dyDescent="0.2">
      <c r="A77" s="266"/>
      <c r="B77" s="276"/>
      <c r="C77" s="259"/>
      <c r="D77" s="266"/>
      <c r="E77" s="260"/>
      <c r="F77" s="259"/>
      <c r="G77" s="278"/>
      <c r="H77" s="65"/>
      <c r="I77" s="173"/>
      <c r="J77" s="65"/>
      <c r="K77" s="65"/>
      <c r="L77" s="28"/>
      <c r="M77" s="28"/>
      <c r="N77" s="28"/>
      <c r="O77" s="57"/>
    </row>
    <row r="78" spans="1:15" x14ac:dyDescent="0.2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2146.6799999999998</v>
      </c>
      <c r="K78" s="57">
        <f>SUM(K73:K77)</f>
        <v>2146.6799999999998</v>
      </c>
      <c r="L78" s="57">
        <f>SUM(L73:L77)</f>
        <v>0</v>
      </c>
      <c r="M78" s="57">
        <f>SUM(M73:M77)</f>
        <v>0</v>
      </c>
      <c r="N78" s="57">
        <f>SUM(N73:N77)</f>
        <v>2146.6799999999998</v>
      </c>
      <c r="O78" s="57"/>
    </row>
    <row r="79" spans="1:15" x14ac:dyDescent="0.2">
      <c r="A79" s="265">
        <v>10</v>
      </c>
      <c r="B79" s="275" t="s">
        <v>28</v>
      </c>
      <c r="C79" s="305" t="s">
        <v>14</v>
      </c>
      <c r="D79" s="265">
        <v>215</v>
      </c>
      <c r="E79" s="261" t="s">
        <v>99</v>
      </c>
      <c r="F79" s="258" t="s">
        <v>14</v>
      </c>
      <c r="G79" s="277" t="s">
        <v>146</v>
      </c>
      <c r="H79" s="27">
        <v>1315631</v>
      </c>
      <c r="I79" s="169" t="s">
        <v>148</v>
      </c>
      <c r="J79" s="28">
        <v>21115.599999999999</v>
      </c>
      <c r="K79" s="28">
        <v>21115.599999999999</v>
      </c>
      <c r="L79" s="28"/>
      <c r="M79" s="28"/>
      <c r="N79" s="28">
        <f t="shared" ref="N79:N88" si="2">J79-L79-M79</f>
        <v>21115.599999999999</v>
      </c>
      <c r="O79" s="57"/>
    </row>
    <row r="80" spans="1:15" x14ac:dyDescent="0.2">
      <c r="A80" s="266"/>
      <c r="B80" s="276"/>
      <c r="C80" s="306"/>
      <c r="D80" s="266"/>
      <c r="E80" s="262"/>
      <c r="F80" s="259"/>
      <c r="G80" s="278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 x14ac:dyDescent="0.2">
      <c r="A81" s="266"/>
      <c r="B81" s="276"/>
      <c r="C81" s="306"/>
      <c r="D81" s="266"/>
      <c r="E81" s="262"/>
      <c r="F81" s="259"/>
      <c r="G81" s="278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 x14ac:dyDescent="0.2">
      <c r="A82" s="266"/>
      <c r="B82" s="276"/>
      <c r="C82" s="306"/>
      <c r="D82" s="266"/>
      <c r="E82" s="262"/>
      <c r="F82" s="259"/>
      <c r="G82" s="278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 x14ac:dyDescent="0.2">
      <c r="A83" s="266"/>
      <c r="B83" s="276"/>
      <c r="C83" s="306"/>
      <c r="D83" s="266"/>
      <c r="E83" s="262"/>
      <c r="F83" s="259"/>
      <c r="G83" s="278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 x14ac:dyDescent="0.2">
      <c r="A84" s="266"/>
      <c r="B84" s="276"/>
      <c r="C84" s="306"/>
      <c r="D84" s="266"/>
      <c r="E84" s="262"/>
      <c r="F84" s="259"/>
      <c r="G84" s="278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 x14ac:dyDescent="0.2">
      <c r="A85" s="266"/>
      <c r="B85" s="276"/>
      <c r="C85" s="306"/>
      <c r="D85" s="266"/>
      <c r="E85" s="262"/>
      <c r="F85" s="259"/>
      <c r="G85" s="278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 x14ac:dyDescent="0.2">
      <c r="A86" s="266"/>
      <c r="B86" s="276"/>
      <c r="C86" s="306"/>
      <c r="D86" s="266"/>
      <c r="E86" s="262"/>
      <c r="F86" s="259"/>
      <c r="G86" s="278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 x14ac:dyDescent="0.2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 x14ac:dyDescent="0.2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 x14ac:dyDescent="0.2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 x14ac:dyDescent="0.2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 x14ac:dyDescent="0.2">
      <c r="A91" s="265">
        <v>11</v>
      </c>
      <c r="B91" s="275" t="s">
        <v>35</v>
      </c>
      <c r="C91" s="269" t="s">
        <v>16</v>
      </c>
      <c r="D91" s="265">
        <v>41</v>
      </c>
      <c r="E91" s="261" t="s">
        <v>99</v>
      </c>
      <c r="F91" s="263" t="s">
        <v>16</v>
      </c>
      <c r="G91" s="258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 x14ac:dyDescent="0.2">
      <c r="A92" s="266"/>
      <c r="B92" s="276"/>
      <c r="C92" s="270"/>
      <c r="D92" s="266"/>
      <c r="E92" s="262"/>
      <c r="F92" s="264"/>
      <c r="G92" s="259"/>
      <c r="H92" s="27"/>
      <c r="I92" s="169"/>
      <c r="J92" s="28"/>
      <c r="K92" s="20"/>
      <c r="L92" s="27"/>
      <c r="M92" s="28"/>
      <c r="N92" s="28"/>
      <c r="O92" s="27"/>
    </row>
    <row r="93" spans="1:15" x14ac:dyDescent="0.2">
      <c r="A93" s="266"/>
      <c r="B93" s="276"/>
      <c r="C93" s="270"/>
      <c r="D93" s="266"/>
      <c r="E93" s="262"/>
      <c r="F93" s="264"/>
      <c r="G93" s="259"/>
      <c r="H93" s="27"/>
      <c r="I93" s="169"/>
      <c r="J93" s="28"/>
      <c r="K93" s="28"/>
      <c r="L93" s="27"/>
      <c r="M93" s="28"/>
      <c r="N93" s="28"/>
      <c r="O93" s="27"/>
    </row>
    <row r="94" spans="1:15" x14ac:dyDescent="0.2">
      <c r="A94" s="68"/>
      <c r="B94" s="111"/>
      <c r="C94" s="116"/>
      <c r="D94" s="68"/>
      <c r="E94" s="82"/>
      <c r="F94" s="153"/>
      <c r="G94" s="259"/>
      <c r="H94" s="27"/>
      <c r="I94" s="169"/>
      <c r="J94" s="28"/>
      <c r="K94" s="28"/>
      <c r="L94" s="27"/>
      <c r="M94" s="28"/>
      <c r="N94" s="28"/>
      <c r="O94" s="27"/>
    </row>
    <row r="95" spans="1:15" x14ac:dyDescent="0.2">
      <c r="A95" s="68"/>
      <c r="B95" s="111"/>
      <c r="C95" s="116"/>
      <c r="D95" s="68"/>
      <c r="E95" s="82"/>
      <c r="F95" s="153"/>
      <c r="G95" s="259"/>
      <c r="H95" s="27"/>
      <c r="I95" s="169"/>
      <c r="J95" s="28"/>
      <c r="K95" s="28"/>
      <c r="L95" s="27"/>
      <c r="M95" s="28"/>
      <c r="N95" s="28"/>
      <c r="O95" s="27"/>
    </row>
    <row r="96" spans="1:15" x14ac:dyDescent="0.2">
      <c r="A96" s="68"/>
      <c r="B96" s="111"/>
      <c r="C96" s="116"/>
      <c r="D96" s="68"/>
      <c r="E96" s="82"/>
      <c r="F96" s="153"/>
      <c r="G96" s="259"/>
      <c r="H96" s="27"/>
      <c r="I96" s="169"/>
      <c r="J96" s="28"/>
      <c r="K96" s="28"/>
      <c r="L96" s="27"/>
      <c r="M96" s="28"/>
      <c r="N96" s="28"/>
      <c r="O96" s="27"/>
    </row>
    <row r="97" spans="1:15" x14ac:dyDescent="0.2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 x14ac:dyDescent="0.2">
      <c r="A98" s="265">
        <v>12</v>
      </c>
      <c r="B98" s="275" t="s">
        <v>87</v>
      </c>
      <c r="C98" s="269" t="s">
        <v>14</v>
      </c>
      <c r="D98" s="277">
        <v>620</v>
      </c>
      <c r="E98" s="277" t="s">
        <v>99</v>
      </c>
      <c r="F98" s="263" t="s">
        <v>14</v>
      </c>
      <c r="G98" s="277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t="shared" ref="N98:N103" si="3">J98-L98-M98</f>
        <v>406.98</v>
      </c>
      <c r="O98" s="27"/>
    </row>
    <row r="99" spans="1:15" x14ac:dyDescent="0.2">
      <c r="A99" s="266"/>
      <c r="B99" s="276"/>
      <c r="C99" s="303"/>
      <c r="D99" s="278"/>
      <c r="E99" s="278"/>
      <c r="F99" s="304"/>
      <c r="G99" s="278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 x14ac:dyDescent="0.2">
      <c r="A100" s="266"/>
      <c r="B100" s="276"/>
      <c r="C100" s="303"/>
      <c r="D100" s="278"/>
      <c r="E100" s="278"/>
      <c r="F100" s="304"/>
      <c r="G100" s="278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 x14ac:dyDescent="0.2">
      <c r="A101" s="266"/>
      <c r="B101" s="276"/>
      <c r="C101" s="303"/>
      <c r="D101" s="278"/>
      <c r="E101" s="278"/>
      <c r="F101" s="304"/>
      <c r="G101" s="278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 x14ac:dyDescent="0.2">
      <c r="A102" s="266"/>
      <c r="B102" s="276"/>
      <c r="C102" s="303"/>
      <c r="D102" s="278"/>
      <c r="E102" s="278"/>
      <c r="F102" s="304"/>
      <c r="G102" s="278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 x14ac:dyDescent="0.2">
      <c r="A103" s="266"/>
      <c r="B103" s="276"/>
      <c r="C103" s="303"/>
      <c r="D103" s="278"/>
      <c r="E103" s="278"/>
      <c r="F103" s="304"/>
      <c r="G103" s="278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 x14ac:dyDescent="0.2">
      <c r="A104" s="266"/>
      <c r="B104" s="276"/>
      <c r="C104" s="303"/>
      <c r="D104" s="278"/>
      <c r="E104" s="278"/>
      <c r="F104" s="304"/>
      <c r="G104" s="278"/>
      <c r="H104" s="27"/>
      <c r="I104" s="169"/>
      <c r="J104" s="28"/>
      <c r="K104" s="28"/>
      <c r="L104" s="27"/>
      <c r="M104" s="28"/>
      <c r="N104" s="28"/>
      <c r="O104" s="27"/>
    </row>
    <row r="105" spans="1:15" x14ac:dyDescent="0.2">
      <c r="A105" s="266"/>
      <c r="B105" s="276"/>
      <c r="C105" s="303"/>
      <c r="D105" s="278"/>
      <c r="E105" s="278"/>
      <c r="F105" s="304"/>
      <c r="G105" s="278"/>
      <c r="H105" s="27"/>
      <c r="I105" s="169"/>
      <c r="J105" s="28"/>
      <c r="K105" s="28"/>
      <c r="L105" s="27"/>
      <c r="M105" s="28"/>
      <c r="N105" s="28"/>
      <c r="O105" s="27"/>
    </row>
    <row r="106" spans="1:15" x14ac:dyDescent="0.2">
      <c r="A106" s="266"/>
      <c r="B106" s="276"/>
      <c r="C106" s="303"/>
      <c r="D106" s="278"/>
      <c r="E106" s="278"/>
      <c r="F106" s="304"/>
      <c r="G106" s="278"/>
      <c r="H106" s="27"/>
      <c r="I106" s="169"/>
      <c r="J106" s="28"/>
      <c r="K106" s="28"/>
      <c r="L106" s="27"/>
      <c r="M106" s="28"/>
      <c r="N106" s="28"/>
      <c r="O106" s="27"/>
    </row>
    <row r="107" spans="1:15" x14ac:dyDescent="0.2">
      <c r="A107" s="266"/>
      <c r="B107" s="276"/>
      <c r="C107" s="303"/>
      <c r="D107" s="278"/>
      <c r="E107" s="278"/>
      <c r="F107" s="304"/>
      <c r="G107" s="278"/>
      <c r="H107" s="27"/>
      <c r="I107" s="169"/>
      <c r="J107" s="28"/>
      <c r="K107" s="28"/>
      <c r="L107" s="27"/>
      <c r="M107" s="28"/>
      <c r="N107" s="28"/>
      <c r="O107" s="27"/>
    </row>
    <row r="108" spans="1:15" x14ac:dyDescent="0.2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 x14ac:dyDescent="0.2">
      <c r="A109" s="265">
        <v>13</v>
      </c>
      <c r="B109" s="275" t="s">
        <v>20</v>
      </c>
      <c r="C109" s="269" t="s">
        <v>14</v>
      </c>
      <c r="D109" s="265">
        <v>633</v>
      </c>
      <c r="E109" s="277" t="s">
        <v>99</v>
      </c>
      <c r="F109" s="263" t="s">
        <v>14</v>
      </c>
      <c r="G109" s="277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t="shared" ref="N109:N114" si="4">J109-L109-M109</f>
        <v>722.8</v>
      </c>
      <c r="O109" s="27"/>
    </row>
    <row r="110" spans="1:15" x14ac:dyDescent="0.2">
      <c r="A110" s="266"/>
      <c r="B110" s="276"/>
      <c r="C110" s="270"/>
      <c r="D110" s="266"/>
      <c r="E110" s="278"/>
      <c r="F110" s="264"/>
      <c r="G110" s="278"/>
      <c r="H110" s="27">
        <v>206438</v>
      </c>
      <c r="I110" s="169" t="s">
        <v>133</v>
      </c>
      <c r="J110" s="28">
        <v>10408.469999999999</v>
      </c>
      <c r="K110" s="28">
        <v>10408.469999999999</v>
      </c>
      <c r="L110" s="27"/>
      <c r="M110" s="28"/>
      <c r="N110" s="28">
        <f t="shared" si="4"/>
        <v>10408.469999999999</v>
      </c>
      <c r="O110" s="27"/>
    </row>
    <row r="111" spans="1:15" x14ac:dyDescent="0.2">
      <c r="A111" s="266"/>
      <c r="B111" s="276"/>
      <c r="C111" s="270"/>
      <c r="D111" s="266"/>
      <c r="E111" s="278"/>
      <c r="F111" s="264"/>
      <c r="G111" s="278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 x14ac:dyDescent="0.2">
      <c r="A112" s="266"/>
      <c r="B112" s="276"/>
      <c r="C112" s="270"/>
      <c r="D112" s="266"/>
      <c r="E112" s="278"/>
      <c r="F112" s="264"/>
      <c r="G112" s="278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7" x14ac:dyDescent="0.2">
      <c r="A113" s="266"/>
      <c r="B113" s="276"/>
      <c r="C113" s="270"/>
      <c r="D113" s="266"/>
      <c r="E113" s="278"/>
      <c r="F113" s="264"/>
      <c r="G113" s="278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7" x14ac:dyDescent="0.2">
      <c r="A114" s="266"/>
      <c r="B114" s="276"/>
      <c r="C114" s="270"/>
      <c r="D114" s="266"/>
      <c r="E114" s="278"/>
      <c r="F114" s="264"/>
      <c r="G114" s="278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7" x14ac:dyDescent="0.2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7" x14ac:dyDescent="0.2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7" x14ac:dyDescent="0.2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7" x14ac:dyDescent="0.2">
      <c r="A118" s="265">
        <v>14</v>
      </c>
      <c r="B118" s="298" t="s">
        <v>68</v>
      </c>
      <c r="C118" s="299" t="s">
        <v>53</v>
      </c>
      <c r="D118" s="300">
        <v>230</v>
      </c>
      <c r="E118" s="301" t="s">
        <v>99</v>
      </c>
      <c r="F118" s="302" t="s">
        <v>53</v>
      </c>
      <c r="G118" s="301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7" x14ac:dyDescent="0.2">
      <c r="A119" s="266"/>
      <c r="B119" s="298"/>
      <c r="C119" s="299"/>
      <c r="D119" s="300"/>
      <c r="E119" s="301"/>
      <c r="F119" s="302"/>
      <c r="G119" s="301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7" x14ac:dyDescent="0.2">
      <c r="A120" s="266"/>
      <c r="B120" s="298"/>
      <c r="C120" s="299"/>
      <c r="D120" s="300"/>
      <c r="E120" s="301"/>
      <c r="F120" s="302"/>
      <c r="G120" s="301"/>
      <c r="H120" s="18">
        <v>72006098</v>
      </c>
      <c r="I120" s="167" t="s">
        <v>162</v>
      </c>
      <c r="J120" s="20">
        <v>51.68</v>
      </c>
      <c r="K120" s="20">
        <v>32.299999999999997</v>
      </c>
      <c r="L120" s="18"/>
      <c r="M120" s="20">
        <v>19.38</v>
      </c>
      <c r="N120" s="20">
        <f>J120-M120</f>
        <v>32.299999999999997</v>
      </c>
      <c r="O120" s="18"/>
    </row>
    <row r="121" spans="1:17" x14ac:dyDescent="0.2">
      <c r="A121" s="266"/>
      <c r="B121" s="298"/>
      <c r="C121" s="299"/>
      <c r="D121" s="300"/>
      <c r="E121" s="301"/>
      <c r="F121" s="302"/>
      <c r="G121" s="301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7" x14ac:dyDescent="0.2">
      <c r="A122" s="266"/>
      <c r="B122" s="298"/>
      <c r="C122" s="299"/>
      <c r="D122" s="300"/>
      <c r="E122" s="301"/>
      <c r="F122" s="302"/>
      <c r="G122" s="301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7" x14ac:dyDescent="0.2">
      <c r="A123" s="266"/>
      <c r="B123" s="298"/>
      <c r="C123" s="299"/>
      <c r="D123" s="300"/>
      <c r="E123" s="301"/>
      <c r="F123" s="302"/>
      <c r="G123" s="301"/>
      <c r="H123" s="18"/>
      <c r="I123" s="167"/>
      <c r="J123" s="20"/>
      <c r="K123" s="20"/>
      <c r="L123" s="18"/>
      <c r="M123" s="20"/>
      <c r="N123" s="20"/>
      <c r="O123" s="18"/>
    </row>
    <row r="124" spans="1:17" x14ac:dyDescent="0.2">
      <c r="A124" s="266"/>
      <c r="B124" s="298"/>
      <c r="C124" s="299"/>
      <c r="D124" s="300"/>
      <c r="E124" s="301"/>
      <c r="F124" s="302"/>
      <c r="G124" s="301"/>
      <c r="H124" s="18"/>
      <c r="I124" s="167"/>
      <c r="J124" s="20"/>
      <c r="K124" s="20"/>
      <c r="L124" s="18"/>
      <c r="M124" s="20"/>
      <c r="N124" s="20"/>
      <c r="O124" s="18"/>
    </row>
    <row r="125" spans="1:17" x14ac:dyDescent="0.2">
      <c r="A125" s="266"/>
      <c r="B125" s="298"/>
      <c r="C125" s="299"/>
      <c r="D125" s="300"/>
      <c r="E125" s="301"/>
      <c r="F125" s="302"/>
      <c r="G125" s="301"/>
      <c r="H125" s="18"/>
      <c r="I125" s="167"/>
      <c r="J125" s="20"/>
      <c r="K125" s="20"/>
      <c r="L125" s="18"/>
      <c r="M125" s="20"/>
      <c r="N125" s="20"/>
      <c r="O125" s="18"/>
    </row>
    <row r="126" spans="1:17" x14ac:dyDescent="0.2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7" ht="12.75" customHeight="1" x14ac:dyDescent="0.2">
      <c r="A127" s="294">
        <v>15</v>
      </c>
      <c r="B127" s="295" t="s">
        <v>46</v>
      </c>
      <c r="C127" s="296" t="s">
        <v>19</v>
      </c>
      <c r="D127" s="294">
        <v>821</v>
      </c>
      <c r="E127" s="281" t="s">
        <v>99</v>
      </c>
      <c r="F127" s="297" t="s">
        <v>19</v>
      </c>
      <c r="G127" s="281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7" x14ac:dyDescent="0.2">
      <c r="A128" s="294"/>
      <c r="B128" s="295"/>
      <c r="C128" s="296"/>
      <c r="D128" s="294"/>
      <c r="E128" s="282"/>
      <c r="F128" s="297"/>
      <c r="G128" s="282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t="shared" ref="N128:N138" si="5">J128-L128-M128</f>
        <v>3303.59</v>
      </c>
      <c r="O128" s="21"/>
    </row>
    <row r="129" spans="1:17" x14ac:dyDescent="0.2">
      <c r="A129" s="294"/>
      <c r="B129" s="295"/>
      <c r="C129" s="296"/>
      <c r="D129" s="294"/>
      <c r="E129" s="282"/>
      <c r="F129" s="297"/>
      <c r="G129" s="282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7" x14ac:dyDescent="0.2">
      <c r="A130" s="294"/>
      <c r="B130" s="295"/>
      <c r="C130" s="296"/>
      <c r="D130" s="294"/>
      <c r="E130" s="282"/>
      <c r="F130" s="297"/>
      <c r="G130" s="282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7" x14ac:dyDescent="0.2">
      <c r="A131" s="294"/>
      <c r="B131" s="295"/>
      <c r="C131" s="296"/>
      <c r="D131" s="294"/>
      <c r="E131" s="282"/>
      <c r="F131" s="297"/>
      <c r="G131" s="282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7" x14ac:dyDescent="0.2">
      <c r="A132" s="294"/>
      <c r="B132" s="295"/>
      <c r="C132" s="296"/>
      <c r="D132" s="294"/>
      <c r="E132" s="282"/>
      <c r="F132" s="297"/>
      <c r="G132" s="282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7" x14ac:dyDescent="0.2">
      <c r="A133" s="294"/>
      <c r="B133" s="295"/>
      <c r="C133" s="296"/>
      <c r="D133" s="294"/>
      <c r="E133" s="282"/>
      <c r="F133" s="297"/>
      <c r="G133" s="282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7" x14ac:dyDescent="0.2">
      <c r="A134" s="294"/>
      <c r="B134" s="295"/>
      <c r="C134" s="296"/>
      <c r="D134" s="294"/>
      <c r="E134" s="282"/>
      <c r="F134" s="297"/>
      <c r="G134" s="282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7" x14ac:dyDescent="0.2">
      <c r="A135" s="294"/>
      <c r="B135" s="295"/>
      <c r="C135" s="296"/>
      <c r="D135" s="294"/>
      <c r="E135" s="282"/>
      <c r="F135" s="297"/>
      <c r="G135" s="282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7" x14ac:dyDescent="0.2">
      <c r="A136" s="294"/>
      <c r="B136" s="295"/>
      <c r="C136" s="296"/>
      <c r="D136" s="294"/>
      <c r="E136" s="282"/>
      <c r="F136" s="297"/>
      <c r="G136" s="282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7" x14ac:dyDescent="0.2">
      <c r="A137" s="294"/>
      <c r="B137" s="295"/>
      <c r="C137" s="296"/>
      <c r="D137" s="294"/>
      <c r="E137" s="282"/>
      <c r="F137" s="297"/>
      <c r="G137" s="282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7" x14ac:dyDescent="0.2">
      <c r="A138" s="294"/>
      <c r="B138" s="295"/>
      <c r="C138" s="296"/>
      <c r="D138" s="294"/>
      <c r="E138" s="282"/>
      <c r="F138" s="297"/>
      <c r="G138" s="282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7" x14ac:dyDescent="0.2">
      <c r="A139" s="294"/>
      <c r="B139" s="295"/>
      <c r="C139" s="296"/>
      <c r="D139" s="294"/>
      <c r="E139" s="283"/>
      <c r="F139" s="297"/>
      <c r="G139" s="283"/>
      <c r="H139" s="18"/>
      <c r="I139" s="167"/>
      <c r="J139" s="20"/>
      <c r="K139" s="20"/>
      <c r="L139" s="21"/>
      <c r="M139" s="20"/>
      <c r="N139" s="20"/>
      <c r="O139" s="21"/>
    </row>
    <row r="140" spans="1:17" x14ac:dyDescent="0.2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7" x14ac:dyDescent="0.2">
      <c r="A141" s="284">
        <v>16</v>
      </c>
      <c r="B141" s="286" t="s">
        <v>52</v>
      </c>
      <c r="C141" s="288" t="s">
        <v>23</v>
      </c>
      <c r="D141" s="290">
        <v>645</v>
      </c>
      <c r="E141" s="281" t="s">
        <v>99</v>
      </c>
      <c r="F141" s="292" t="s">
        <v>23</v>
      </c>
      <c r="G141" s="281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7" x14ac:dyDescent="0.2">
      <c r="A142" s="285"/>
      <c r="B142" s="287"/>
      <c r="C142" s="289"/>
      <c r="D142" s="291"/>
      <c r="E142" s="282"/>
      <c r="F142" s="293"/>
      <c r="G142" s="282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t="shared" ref="N142:N153" si="6">J142-L142-M142</f>
        <v>174.43</v>
      </c>
      <c r="O142" s="21"/>
    </row>
    <row r="143" spans="1:17" x14ac:dyDescent="0.2">
      <c r="A143" s="285"/>
      <c r="B143" s="287"/>
      <c r="C143" s="289"/>
      <c r="D143" s="291"/>
      <c r="E143" s="282"/>
      <c r="F143" s="293"/>
      <c r="G143" s="282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7" x14ac:dyDescent="0.2">
      <c r="A144" s="285"/>
      <c r="B144" s="287"/>
      <c r="C144" s="289"/>
      <c r="D144" s="291"/>
      <c r="E144" s="282"/>
      <c r="F144" s="293"/>
      <c r="G144" s="282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7" x14ac:dyDescent="0.2">
      <c r="A145" s="285"/>
      <c r="B145" s="287"/>
      <c r="C145" s="289"/>
      <c r="D145" s="291"/>
      <c r="E145" s="282"/>
      <c r="F145" s="293"/>
      <c r="G145" s="282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7" x14ac:dyDescent="0.2">
      <c r="A146" s="285"/>
      <c r="B146" s="287"/>
      <c r="C146" s="289"/>
      <c r="D146" s="291"/>
      <c r="E146" s="282"/>
      <c r="F146" s="293"/>
      <c r="G146" s="282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7" x14ac:dyDescent="0.2">
      <c r="A147" s="285"/>
      <c r="B147" s="287"/>
      <c r="C147" s="289"/>
      <c r="D147" s="291"/>
      <c r="E147" s="282"/>
      <c r="F147" s="293"/>
      <c r="G147" s="282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7" x14ac:dyDescent="0.2">
      <c r="A148" s="285"/>
      <c r="B148" s="287"/>
      <c r="C148" s="289"/>
      <c r="D148" s="291"/>
      <c r="E148" s="282"/>
      <c r="F148" s="293"/>
      <c r="G148" s="282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7" x14ac:dyDescent="0.2">
      <c r="A149" s="285"/>
      <c r="B149" s="287"/>
      <c r="C149" s="289"/>
      <c r="D149" s="291"/>
      <c r="E149" s="282"/>
      <c r="F149" s="293"/>
      <c r="G149" s="282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4567.6899999999996</v>
      </c>
      <c r="N149" s="28">
        <f t="shared" si="6"/>
        <v>12488.470000000001</v>
      </c>
      <c r="O149" s="102"/>
    </row>
    <row r="150" spans="1:17" x14ac:dyDescent="0.2">
      <c r="A150" s="285"/>
      <c r="B150" s="287"/>
      <c r="C150" s="289"/>
      <c r="D150" s="291"/>
      <c r="E150" s="282"/>
      <c r="F150" s="293"/>
      <c r="G150" s="282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7" x14ac:dyDescent="0.2">
      <c r="A151" s="285"/>
      <c r="B151" s="287"/>
      <c r="C151" s="289"/>
      <c r="D151" s="291"/>
      <c r="E151" s="282"/>
      <c r="F151" s="293"/>
      <c r="G151" s="282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7" x14ac:dyDescent="0.2">
      <c r="A152" s="285"/>
      <c r="B152" s="287"/>
      <c r="C152" s="289"/>
      <c r="D152" s="291"/>
      <c r="E152" s="282"/>
      <c r="F152" s="293"/>
      <c r="G152" s="282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7" x14ac:dyDescent="0.2">
      <c r="A153" s="285"/>
      <c r="B153" s="287"/>
      <c r="C153" s="289"/>
      <c r="D153" s="291"/>
      <c r="E153" s="282"/>
      <c r="F153" s="293"/>
      <c r="G153" s="282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7" x14ac:dyDescent="0.2">
      <c r="A154" s="285"/>
      <c r="B154" s="287"/>
      <c r="C154" s="289"/>
      <c r="D154" s="291"/>
      <c r="E154" s="282"/>
      <c r="F154" s="293"/>
      <c r="G154" s="282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7" x14ac:dyDescent="0.2">
      <c r="A155" s="285"/>
      <c r="B155" s="287"/>
      <c r="C155" s="289"/>
      <c r="D155" s="291"/>
      <c r="E155" s="282"/>
      <c r="F155" s="293"/>
      <c r="G155" s="282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7" x14ac:dyDescent="0.2">
      <c r="A156" s="285"/>
      <c r="B156" s="287"/>
      <c r="C156" s="289"/>
      <c r="D156" s="291"/>
      <c r="E156" s="282"/>
      <c r="F156" s="293"/>
      <c r="G156" s="282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7" x14ac:dyDescent="0.2">
      <c r="A157" s="285"/>
      <c r="B157" s="287"/>
      <c r="C157" s="289"/>
      <c r="D157" s="291"/>
      <c r="E157" s="282"/>
      <c r="F157" s="293"/>
      <c r="G157" s="282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7" x14ac:dyDescent="0.2">
      <c r="A158" s="285"/>
      <c r="B158" s="287"/>
      <c r="C158" s="289"/>
      <c r="D158" s="291"/>
      <c r="E158" s="282"/>
      <c r="F158" s="293"/>
      <c r="G158" s="282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7" x14ac:dyDescent="0.2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 x14ac:dyDescent="0.2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60575.149999999987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 x14ac:dyDescent="0.2">
      <c r="A161" s="265">
        <v>17</v>
      </c>
      <c r="B161" s="267" t="s">
        <v>33</v>
      </c>
      <c r="C161" s="269" t="s">
        <v>14</v>
      </c>
      <c r="D161" s="265">
        <v>19</v>
      </c>
      <c r="E161" s="261" t="s">
        <v>99</v>
      </c>
      <c r="F161" s="263" t="s">
        <v>14</v>
      </c>
      <c r="G161" s="258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 x14ac:dyDescent="0.2">
      <c r="A162" s="266"/>
      <c r="B162" s="268"/>
      <c r="C162" s="270"/>
      <c r="D162" s="266"/>
      <c r="E162" s="262"/>
      <c r="F162" s="264"/>
      <c r="G162" s="259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 x14ac:dyDescent="0.2">
      <c r="A163" s="266"/>
      <c r="B163" s="268"/>
      <c r="C163" s="270"/>
      <c r="D163" s="266"/>
      <c r="E163" s="262"/>
      <c r="F163" s="264"/>
      <c r="G163" s="259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 x14ac:dyDescent="0.2">
      <c r="A164" s="266"/>
      <c r="B164" s="268"/>
      <c r="C164" s="270"/>
      <c r="D164" s="266"/>
      <c r="E164" s="262"/>
      <c r="F164" s="264"/>
      <c r="G164" s="259"/>
      <c r="H164" s="27"/>
      <c r="I164" s="169"/>
      <c r="J164" s="28"/>
      <c r="K164" s="28"/>
      <c r="L164" s="28"/>
      <c r="M164" s="28"/>
      <c r="N164" s="28"/>
      <c r="O164" s="57"/>
    </row>
    <row r="165" spans="1:15" x14ac:dyDescent="0.2">
      <c r="A165" s="68"/>
      <c r="B165" s="109"/>
      <c r="C165" s="116"/>
      <c r="D165" s="68"/>
      <c r="E165" s="82"/>
      <c r="F165" s="153"/>
      <c r="G165" s="259"/>
      <c r="H165" s="27"/>
      <c r="I165" s="169"/>
      <c r="J165" s="28"/>
      <c r="K165" s="28"/>
      <c r="L165" s="28"/>
      <c r="M165" s="28"/>
      <c r="N165" s="28"/>
      <c r="O165" s="57"/>
    </row>
    <row r="166" spans="1:15" x14ac:dyDescent="0.2">
      <c r="A166" s="68"/>
      <c r="B166" s="109"/>
      <c r="C166" s="116"/>
      <c r="D166" s="68"/>
      <c r="E166" s="82"/>
      <c r="F166" s="153"/>
      <c r="G166" s="260"/>
      <c r="H166" s="27"/>
      <c r="I166" s="169"/>
      <c r="J166" s="28"/>
      <c r="K166" s="28"/>
      <c r="L166" s="28"/>
      <c r="M166" s="28"/>
      <c r="N166" s="28"/>
      <c r="O166" s="57"/>
    </row>
    <row r="167" spans="1:15" x14ac:dyDescent="0.2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 x14ac:dyDescent="0.2">
      <c r="A168" s="265">
        <v>18</v>
      </c>
      <c r="B168" s="267" t="s">
        <v>31</v>
      </c>
      <c r="C168" s="269" t="s">
        <v>50</v>
      </c>
      <c r="D168" s="265">
        <v>601</v>
      </c>
      <c r="E168" s="261" t="s">
        <v>99</v>
      </c>
      <c r="F168" s="271" t="s">
        <v>50</v>
      </c>
      <c r="G168" s="277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 x14ac:dyDescent="0.2">
      <c r="A169" s="266"/>
      <c r="B169" s="268"/>
      <c r="C169" s="270"/>
      <c r="D169" s="266"/>
      <c r="E169" s="262"/>
      <c r="F169" s="272"/>
      <c r="G169" s="278"/>
      <c r="H169" s="27"/>
      <c r="I169" s="169"/>
      <c r="J169" s="28"/>
      <c r="K169" s="28"/>
      <c r="L169" s="28"/>
      <c r="M169" s="28"/>
      <c r="N169" s="28"/>
      <c r="O169" s="57"/>
    </row>
    <row r="170" spans="1:15" x14ac:dyDescent="0.2">
      <c r="A170" s="266"/>
      <c r="B170" s="268"/>
      <c r="C170" s="270"/>
      <c r="D170" s="266"/>
      <c r="E170" s="262"/>
      <c r="F170" s="272"/>
      <c r="G170" s="278"/>
      <c r="H170" s="27"/>
      <c r="I170" s="169"/>
      <c r="J170" s="28"/>
      <c r="K170" s="28"/>
      <c r="L170" s="28"/>
      <c r="M170" s="28"/>
      <c r="N170" s="28"/>
      <c r="O170" s="57"/>
    </row>
    <row r="171" spans="1:15" x14ac:dyDescent="0.2">
      <c r="A171" s="266"/>
      <c r="B171" s="268"/>
      <c r="C171" s="270"/>
      <c r="D171" s="266"/>
      <c r="E171" s="262"/>
      <c r="F171" s="272"/>
      <c r="G171" s="278"/>
      <c r="H171" s="27"/>
      <c r="I171" s="169"/>
      <c r="J171" s="28"/>
      <c r="K171" s="28"/>
      <c r="L171" s="28"/>
      <c r="M171" s="28"/>
      <c r="N171" s="28"/>
      <c r="O171" s="57"/>
    </row>
    <row r="172" spans="1:15" x14ac:dyDescent="0.2">
      <c r="A172" s="266"/>
      <c r="B172" s="268"/>
      <c r="C172" s="270"/>
      <c r="D172" s="266"/>
      <c r="E172" s="262"/>
      <c r="F172" s="272"/>
      <c r="G172" s="278"/>
      <c r="H172" s="27"/>
      <c r="I172" s="169"/>
      <c r="J172" s="28"/>
      <c r="K172" s="28"/>
      <c r="L172" s="28"/>
      <c r="M172" s="28"/>
      <c r="N172" s="28"/>
      <c r="O172" s="57"/>
    </row>
    <row r="173" spans="1:15" x14ac:dyDescent="0.2">
      <c r="A173" s="266"/>
      <c r="B173" s="268"/>
      <c r="C173" s="270"/>
      <c r="D173" s="266"/>
      <c r="E173" s="262"/>
      <c r="F173" s="272"/>
      <c r="G173" s="278"/>
      <c r="H173" s="27"/>
      <c r="I173" s="169"/>
      <c r="J173" s="28"/>
      <c r="K173" s="28"/>
      <c r="L173" s="28"/>
      <c r="M173" s="28"/>
      <c r="N173" s="28"/>
      <c r="O173" s="57"/>
    </row>
    <row r="174" spans="1:15" x14ac:dyDescent="0.2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 x14ac:dyDescent="0.2">
      <c r="A175" s="265">
        <v>19</v>
      </c>
      <c r="B175" s="267" t="s">
        <v>166</v>
      </c>
      <c r="C175" s="269" t="s">
        <v>14</v>
      </c>
      <c r="D175" s="265">
        <v>26</v>
      </c>
      <c r="E175" s="261" t="s">
        <v>99</v>
      </c>
      <c r="F175" s="271" t="s">
        <v>14</v>
      </c>
      <c r="G175" s="277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 x14ac:dyDescent="0.2">
      <c r="A176" s="266"/>
      <c r="B176" s="268"/>
      <c r="C176" s="270"/>
      <c r="D176" s="266"/>
      <c r="E176" s="262"/>
      <c r="F176" s="272"/>
      <c r="G176" s="278"/>
      <c r="H176" s="27"/>
      <c r="I176" s="169"/>
      <c r="J176" s="28"/>
      <c r="K176" s="28"/>
      <c r="L176" s="28"/>
      <c r="M176" s="28"/>
      <c r="N176" s="28"/>
      <c r="O176" s="57"/>
    </row>
    <row r="177" spans="1:15" x14ac:dyDescent="0.2">
      <c r="A177" s="266"/>
      <c r="B177" s="268"/>
      <c r="C177" s="270"/>
      <c r="D177" s="266"/>
      <c r="E177" s="262"/>
      <c r="F177" s="272"/>
      <c r="G177" s="278"/>
      <c r="H177" s="27"/>
      <c r="I177" s="169"/>
      <c r="J177" s="28"/>
      <c r="K177" s="28"/>
      <c r="L177" s="28"/>
      <c r="M177" s="28"/>
      <c r="N177" s="28"/>
      <c r="O177" s="57"/>
    </row>
    <row r="178" spans="1:15" x14ac:dyDescent="0.2">
      <c r="A178" s="266"/>
      <c r="B178" s="268"/>
      <c r="C178" s="270"/>
      <c r="D178" s="266"/>
      <c r="E178" s="262"/>
      <c r="F178" s="272"/>
      <c r="G178" s="278"/>
      <c r="H178" s="27"/>
      <c r="I178" s="169"/>
      <c r="J178" s="28"/>
      <c r="K178" s="28"/>
      <c r="L178" s="28"/>
      <c r="M178" s="28"/>
      <c r="N178" s="28"/>
      <c r="O178" s="57"/>
    </row>
    <row r="179" spans="1:15" x14ac:dyDescent="0.2">
      <c r="A179" s="266"/>
      <c r="B179" s="279"/>
      <c r="C179" s="270"/>
      <c r="D179" s="266"/>
      <c r="E179" s="262"/>
      <c r="F179" s="272"/>
      <c r="G179" s="278"/>
      <c r="H179" s="27"/>
      <c r="I179" s="169"/>
      <c r="J179" s="28"/>
      <c r="K179" s="28"/>
      <c r="L179" s="28"/>
      <c r="M179" s="28"/>
      <c r="N179" s="28"/>
      <c r="O179" s="57"/>
    </row>
    <row r="180" spans="1:15" x14ac:dyDescent="0.2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 x14ac:dyDescent="0.2">
      <c r="A181" s="265">
        <v>20</v>
      </c>
      <c r="B181" s="267" t="s">
        <v>107</v>
      </c>
      <c r="C181" s="269" t="s">
        <v>14</v>
      </c>
      <c r="D181" s="265">
        <v>639</v>
      </c>
      <c r="E181" s="261" t="s">
        <v>99</v>
      </c>
      <c r="F181" s="263" t="s">
        <v>14</v>
      </c>
      <c r="G181" s="258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 x14ac:dyDescent="0.2">
      <c r="A182" s="266"/>
      <c r="B182" s="268"/>
      <c r="C182" s="270"/>
      <c r="D182" s="266"/>
      <c r="E182" s="262"/>
      <c r="F182" s="264"/>
      <c r="G182" s="259"/>
      <c r="H182" s="27"/>
      <c r="I182" s="169"/>
      <c r="J182" s="28"/>
      <c r="K182" s="28"/>
      <c r="L182" s="28"/>
      <c r="M182" s="28"/>
      <c r="N182" s="28"/>
      <c r="O182" s="57"/>
    </row>
    <row r="183" spans="1:15" x14ac:dyDescent="0.2">
      <c r="A183" s="266"/>
      <c r="B183" s="268"/>
      <c r="C183" s="270"/>
      <c r="D183" s="266"/>
      <c r="E183" s="262"/>
      <c r="F183" s="264"/>
      <c r="G183" s="259"/>
      <c r="H183" s="27"/>
      <c r="I183" s="169"/>
      <c r="J183" s="28"/>
      <c r="K183" s="28"/>
      <c r="L183" s="28"/>
      <c r="M183" s="28"/>
      <c r="N183" s="28"/>
      <c r="O183" s="57"/>
    </row>
    <row r="184" spans="1:15" x14ac:dyDescent="0.2">
      <c r="A184" s="68"/>
      <c r="B184" s="109"/>
      <c r="C184" s="116"/>
      <c r="D184" s="68"/>
      <c r="E184" s="82"/>
      <c r="F184" s="153"/>
      <c r="G184" s="259"/>
      <c r="H184" s="27"/>
      <c r="I184" s="169"/>
      <c r="J184" s="28"/>
      <c r="K184" s="28"/>
      <c r="L184" s="28"/>
      <c r="M184" s="28"/>
      <c r="N184" s="28"/>
      <c r="O184" s="57"/>
    </row>
    <row r="185" spans="1:15" x14ac:dyDescent="0.2">
      <c r="A185" s="68"/>
      <c r="B185" s="109"/>
      <c r="C185" s="116"/>
      <c r="D185" s="68"/>
      <c r="E185" s="82"/>
      <c r="F185" s="153"/>
      <c r="G185" s="260"/>
      <c r="H185" s="27"/>
      <c r="I185" s="169"/>
      <c r="J185" s="28"/>
      <c r="K185" s="28"/>
      <c r="L185" s="28"/>
      <c r="M185" s="28"/>
      <c r="N185" s="28"/>
      <c r="O185" s="57"/>
    </row>
    <row r="186" spans="1:15" x14ac:dyDescent="0.2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 x14ac:dyDescent="0.2">
      <c r="A187" s="265">
        <v>21</v>
      </c>
      <c r="B187" s="267" t="s">
        <v>143</v>
      </c>
      <c r="C187" s="269" t="s">
        <v>14</v>
      </c>
      <c r="D187" s="265">
        <v>822</v>
      </c>
      <c r="E187" s="261" t="s">
        <v>99</v>
      </c>
      <c r="F187" s="263" t="s">
        <v>14</v>
      </c>
      <c r="G187" s="258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 x14ac:dyDescent="0.2">
      <c r="A188" s="266"/>
      <c r="B188" s="268"/>
      <c r="C188" s="270"/>
      <c r="D188" s="266"/>
      <c r="E188" s="262"/>
      <c r="F188" s="264"/>
      <c r="G188" s="259"/>
      <c r="H188" s="27"/>
      <c r="I188" s="169"/>
      <c r="J188" s="28"/>
      <c r="K188" s="28"/>
      <c r="L188" s="28"/>
      <c r="M188" s="28"/>
      <c r="N188" s="28"/>
      <c r="O188" s="57"/>
    </row>
    <row r="189" spans="1:15" x14ac:dyDescent="0.2">
      <c r="A189" s="266"/>
      <c r="B189" s="268"/>
      <c r="C189" s="270"/>
      <c r="D189" s="266"/>
      <c r="E189" s="262"/>
      <c r="F189" s="264"/>
      <c r="G189" s="259"/>
      <c r="H189" s="27"/>
      <c r="I189" s="169"/>
      <c r="J189" s="28"/>
      <c r="K189" s="28"/>
      <c r="L189" s="28"/>
      <c r="M189" s="28"/>
      <c r="N189" s="28"/>
      <c r="O189" s="57"/>
    </row>
    <row r="190" spans="1:15" x14ac:dyDescent="0.2">
      <c r="A190" s="68"/>
      <c r="B190" s="109"/>
      <c r="C190" s="116"/>
      <c r="D190" s="68"/>
      <c r="E190" s="82"/>
      <c r="F190" s="153"/>
      <c r="G190" s="259"/>
      <c r="H190" s="27"/>
      <c r="I190" s="169"/>
      <c r="J190" s="28"/>
      <c r="K190" s="28"/>
      <c r="L190" s="28"/>
      <c r="M190" s="28"/>
      <c r="N190" s="28"/>
      <c r="O190" s="57"/>
    </row>
    <row r="191" spans="1:15" x14ac:dyDescent="0.2">
      <c r="A191" s="68"/>
      <c r="B191" s="109"/>
      <c r="C191" s="116"/>
      <c r="D191" s="68"/>
      <c r="E191" s="82"/>
      <c r="F191" s="153"/>
      <c r="G191" s="260"/>
      <c r="H191" s="27"/>
      <c r="I191" s="169"/>
      <c r="J191" s="28"/>
      <c r="K191" s="28"/>
      <c r="L191" s="28"/>
      <c r="M191" s="28"/>
      <c r="N191" s="28"/>
      <c r="O191" s="57"/>
    </row>
    <row r="192" spans="1:15" x14ac:dyDescent="0.2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 x14ac:dyDescent="0.2">
      <c r="A193" s="265">
        <v>22</v>
      </c>
      <c r="B193" s="267" t="s">
        <v>34</v>
      </c>
      <c r="C193" s="269" t="s">
        <v>19</v>
      </c>
      <c r="D193" s="265">
        <v>28</v>
      </c>
      <c r="E193" s="261" t="s">
        <v>99</v>
      </c>
      <c r="F193" s="263" t="s">
        <v>19</v>
      </c>
      <c r="G193" s="258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 x14ac:dyDescent="0.2">
      <c r="A194" s="266"/>
      <c r="B194" s="268"/>
      <c r="C194" s="270"/>
      <c r="D194" s="266"/>
      <c r="E194" s="262"/>
      <c r="F194" s="264"/>
      <c r="G194" s="259"/>
      <c r="H194" s="27"/>
      <c r="I194" s="169"/>
      <c r="J194" s="28"/>
      <c r="K194" s="28"/>
      <c r="L194" s="28"/>
      <c r="M194" s="28"/>
      <c r="N194" s="28"/>
      <c r="O194" s="57"/>
    </row>
    <row r="195" spans="1:15" x14ac:dyDescent="0.2">
      <c r="A195" s="266"/>
      <c r="B195" s="268"/>
      <c r="C195" s="270"/>
      <c r="D195" s="266"/>
      <c r="E195" s="262"/>
      <c r="F195" s="264"/>
      <c r="G195" s="259"/>
      <c r="H195" s="27"/>
      <c r="I195" s="169"/>
      <c r="J195" s="28"/>
      <c r="K195" s="28"/>
      <c r="L195" s="28"/>
      <c r="M195" s="28"/>
      <c r="N195" s="28"/>
      <c r="O195" s="57"/>
    </row>
    <row r="196" spans="1:15" x14ac:dyDescent="0.2">
      <c r="A196" s="68"/>
      <c r="B196" s="109"/>
      <c r="C196" s="116"/>
      <c r="D196" s="68"/>
      <c r="E196" s="82"/>
      <c r="F196" s="153"/>
      <c r="G196" s="259"/>
      <c r="H196" s="27"/>
      <c r="I196" s="169"/>
      <c r="J196" s="28"/>
      <c r="K196" s="28"/>
      <c r="L196" s="28"/>
      <c r="M196" s="28"/>
      <c r="N196" s="28"/>
      <c r="O196" s="57"/>
    </row>
    <row r="197" spans="1:15" x14ac:dyDescent="0.2">
      <c r="A197" s="68"/>
      <c r="B197" s="109"/>
      <c r="C197" s="116"/>
      <c r="D197" s="68"/>
      <c r="E197" s="82"/>
      <c r="F197" s="153"/>
      <c r="G197" s="260"/>
      <c r="H197" s="27"/>
      <c r="I197" s="169"/>
      <c r="J197" s="28"/>
      <c r="K197" s="28"/>
      <c r="L197" s="28"/>
      <c r="M197" s="28"/>
      <c r="N197" s="28"/>
      <c r="O197" s="57"/>
    </row>
    <row r="198" spans="1:15" x14ac:dyDescent="0.2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 x14ac:dyDescent="0.2">
      <c r="A199" s="265">
        <v>23</v>
      </c>
      <c r="B199" s="267" t="s">
        <v>80</v>
      </c>
      <c r="C199" s="265" t="s">
        <v>14</v>
      </c>
      <c r="D199" s="265">
        <v>211</v>
      </c>
      <c r="E199" s="258" t="s">
        <v>149</v>
      </c>
      <c r="F199" s="307" t="s">
        <v>14</v>
      </c>
      <c r="G199" s="307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 x14ac:dyDescent="0.2">
      <c r="A200" s="266"/>
      <c r="B200" s="268"/>
      <c r="C200" s="266"/>
      <c r="D200" s="266"/>
      <c r="E200" s="259"/>
      <c r="F200" s="308"/>
      <c r="G200" s="308"/>
      <c r="H200" s="27"/>
      <c r="I200" s="169"/>
      <c r="J200" s="57"/>
      <c r="K200" s="57"/>
      <c r="L200" s="57"/>
      <c r="M200" s="57"/>
      <c r="N200" s="57"/>
      <c r="O200" s="57"/>
    </row>
    <row r="201" spans="1:15" x14ac:dyDescent="0.2">
      <c r="A201" s="266"/>
      <c r="B201" s="268"/>
      <c r="C201" s="266"/>
      <c r="D201" s="266"/>
      <c r="E201" s="259"/>
      <c r="F201" s="308"/>
      <c r="G201" s="308"/>
      <c r="H201" s="27"/>
      <c r="I201" s="169"/>
      <c r="J201" s="57"/>
      <c r="K201" s="57"/>
      <c r="L201" s="57"/>
      <c r="M201" s="57"/>
      <c r="N201" s="57"/>
      <c r="O201" s="57"/>
    </row>
    <row r="202" spans="1:15" x14ac:dyDescent="0.2">
      <c r="A202" s="266"/>
      <c r="B202" s="268"/>
      <c r="C202" s="266"/>
      <c r="D202" s="266"/>
      <c r="E202" s="259"/>
      <c r="F202" s="308"/>
      <c r="G202" s="308"/>
      <c r="H202" s="27"/>
      <c r="I202" s="169"/>
      <c r="J202" s="57"/>
      <c r="K202" s="57"/>
      <c r="L202" s="57"/>
      <c r="M202" s="57"/>
      <c r="N202" s="57"/>
      <c r="O202" s="57"/>
    </row>
    <row r="203" spans="1:15" x14ac:dyDescent="0.2">
      <c r="A203" s="335"/>
      <c r="B203" s="279"/>
      <c r="C203" s="335"/>
      <c r="D203" s="335"/>
      <c r="E203" s="260"/>
      <c r="F203" s="336"/>
      <c r="G203" s="336"/>
      <c r="H203" s="27"/>
      <c r="I203" s="169"/>
      <c r="J203" s="57"/>
      <c r="K203" s="57"/>
      <c r="L203" s="57"/>
      <c r="M203" s="57"/>
      <c r="N203" s="57"/>
      <c r="O203" s="57"/>
    </row>
    <row r="204" spans="1:15" x14ac:dyDescent="0.2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 x14ac:dyDescent="0.2">
      <c r="A205" s="265">
        <v>24</v>
      </c>
      <c r="B205" s="267" t="s">
        <v>61</v>
      </c>
      <c r="C205" s="269" t="s">
        <v>14</v>
      </c>
      <c r="D205" s="265">
        <v>213</v>
      </c>
      <c r="E205" s="261" t="s">
        <v>99</v>
      </c>
      <c r="F205" s="263" t="s">
        <v>14</v>
      </c>
      <c r="G205" s="258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 x14ac:dyDescent="0.2">
      <c r="A206" s="266"/>
      <c r="B206" s="268"/>
      <c r="C206" s="270"/>
      <c r="D206" s="266"/>
      <c r="E206" s="262"/>
      <c r="F206" s="264"/>
      <c r="G206" s="259"/>
      <c r="H206" s="27"/>
      <c r="I206" s="169"/>
      <c r="J206" s="28"/>
      <c r="K206" s="28"/>
      <c r="L206" s="28"/>
      <c r="M206" s="28"/>
      <c r="N206" s="28"/>
      <c r="O206" s="57"/>
    </row>
    <row r="207" spans="1:15" x14ac:dyDescent="0.2">
      <c r="A207" s="266"/>
      <c r="B207" s="268"/>
      <c r="C207" s="270"/>
      <c r="D207" s="266"/>
      <c r="E207" s="262"/>
      <c r="F207" s="264"/>
      <c r="G207" s="259"/>
      <c r="H207" s="27"/>
      <c r="I207" s="169"/>
      <c r="J207" s="28"/>
      <c r="K207" s="28"/>
      <c r="L207" s="28"/>
      <c r="M207" s="28"/>
      <c r="N207" s="28"/>
      <c r="O207" s="57"/>
    </row>
    <row r="208" spans="1:15" x14ac:dyDescent="0.2">
      <c r="A208" s="68"/>
      <c r="B208" s="109"/>
      <c r="C208" s="116"/>
      <c r="D208" s="68"/>
      <c r="E208" s="82"/>
      <c r="F208" s="153"/>
      <c r="G208" s="259"/>
      <c r="H208" s="27"/>
      <c r="I208" s="169"/>
      <c r="J208" s="28"/>
      <c r="K208" s="28"/>
      <c r="L208" s="28"/>
      <c r="M208" s="28"/>
      <c r="N208" s="28"/>
      <c r="O208" s="57"/>
    </row>
    <row r="209" spans="1:15" x14ac:dyDescent="0.2">
      <c r="A209" s="68"/>
      <c r="B209" s="109"/>
      <c r="C209" s="116"/>
      <c r="D209" s="68"/>
      <c r="E209" s="82"/>
      <c r="F209" s="153"/>
      <c r="G209" s="260"/>
      <c r="H209" s="27"/>
      <c r="I209" s="169"/>
      <c r="J209" s="28"/>
      <c r="K209" s="28"/>
      <c r="L209" s="28"/>
      <c r="M209" s="28"/>
      <c r="N209" s="28"/>
      <c r="O209" s="57"/>
    </row>
    <row r="210" spans="1:15" x14ac:dyDescent="0.2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 x14ac:dyDescent="0.2">
      <c r="A211" s="265">
        <v>25</v>
      </c>
      <c r="B211" s="267" t="s">
        <v>152</v>
      </c>
      <c r="C211" s="269" t="s">
        <v>14</v>
      </c>
      <c r="D211" s="265">
        <v>917</v>
      </c>
      <c r="E211" s="261" t="s">
        <v>99</v>
      </c>
      <c r="F211" s="263" t="s">
        <v>14</v>
      </c>
      <c r="G211" s="258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 x14ac:dyDescent="0.2">
      <c r="A212" s="266"/>
      <c r="B212" s="268"/>
      <c r="C212" s="270"/>
      <c r="D212" s="266"/>
      <c r="E212" s="262"/>
      <c r="F212" s="264"/>
      <c r="G212" s="259"/>
      <c r="H212" s="27"/>
      <c r="I212" s="169"/>
      <c r="J212" s="28"/>
      <c r="K212" s="28"/>
      <c r="L212" s="28"/>
      <c r="M212" s="28"/>
      <c r="N212" s="28"/>
      <c r="O212" s="57"/>
    </row>
    <row r="213" spans="1:15" x14ac:dyDescent="0.2">
      <c r="A213" s="266"/>
      <c r="B213" s="268"/>
      <c r="C213" s="270"/>
      <c r="D213" s="266"/>
      <c r="E213" s="262"/>
      <c r="F213" s="264"/>
      <c r="G213" s="259"/>
      <c r="H213" s="27"/>
      <c r="I213" s="169"/>
      <c r="J213" s="28"/>
      <c r="K213" s="28"/>
      <c r="L213" s="28"/>
      <c r="M213" s="28"/>
      <c r="N213" s="28"/>
      <c r="O213" s="57"/>
    </row>
    <row r="214" spans="1:15" x14ac:dyDescent="0.2">
      <c r="A214" s="68"/>
      <c r="B214" s="109"/>
      <c r="C214" s="116"/>
      <c r="D214" s="68"/>
      <c r="E214" s="82"/>
      <c r="F214" s="153"/>
      <c r="G214" s="259"/>
      <c r="H214" s="27"/>
      <c r="I214" s="169"/>
      <c r="J214" s="28"/>
      <c r="K214" s="28"/>
      <c r="L214" s="28"/>
      <c r="M214" s="28"/>
      <c r="N214" s="28"/>
      <c r="O214" s="57"/>
    </row>
    <row r="215" spans="1:15" x14ac:dyDescent="0.2">
      <c r="A215" s="68"/>
      <c r="B215" s="109"/>
      <c r="C215" s="116"/>
      <c r="D215" s="68"/>
      <c r="E215" s="82"/>
      <c r="F215" s="153"/>
      <c r="G215" s="260"/>
      <c r="H215" s="27"/>
      <c r="I215" s="169"/>
      <c r="J215" s="28"/>
      <c r="K215" s="28"/>
      <c r="L215" s="28"/>
      <c r="M215" s="28"/>
      <c r="N215" s="28"/>
      <c r="O215" s="57"/>
    </row>
    <row r="216" spans="1:15" x14ac:dyDescent="0.2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 x14ac:dyDescent="0.2">
      <c r="A217" s="280">
        <v>26</v>
      </c>
      <c r="B217" s="267" t="s">
        <v>63</v>
      </c>
      <c r="C217" s="269" t="s">
        <v>14</v>
      </c>
      <c r="D217" s="265">
        <v>3</v>
      </c>
      <c r="E217" s="261" t="s">
        <v>99</v>
      </c>
      <c r="F217" s="263" t="s">
        <v>14</v>
      </c>
      <c r="G217" s="258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 x14ac:dyDescent="0.2">
      <c r="A218" s="280"/>
      <c r="B218" s="268"/>
      <c r="C218" s="337"/>
      <c r="D218" s="266"/>
      <c r="E218" s="262"/>
      <c r="F218" s="264"/>
      <c r="G218" s="259"/>
      <c r="H218" s="27"/>
      <c r="I218" s="169"/>
      <c r="J218" s="28"/>
      <c r="K218" s="28"/>
      <c r="L218" s="28"/>
      <c r="M218" s="28"/>
      <c r="N218" s="28"/>
      <c r="O218" s="57"/>
    </row>
    <row r="219" spans="1:15" x14ac:dyDescent="0.2">
      <c r="A219" s="280"/>
      <c r="B219" s="268"/>
      <c r="C219" s="337"/>
      <c r="D219" s="266"/>
      <c r="E219" s="262"/>
      <c r="F219" s="264"/>
      <c r="G219" s="259"/>
      <c r="H219" s="27"/>
      <c r="I219" s="169"/>
      <c r="J219" s="57"/>
      <c r="K219" s="57"/>
      <c r="L219" s="57"/>
      <c r="M219" s="57"/>
      <c r="N219" s="57"/>
      <c r="O219" s="57"/>
    </row>
    <row r="220" spans="1:15" x14ac:dyDescent="0.2">
      <c r="A220" s="280"/>
      <c r="B220" s="268"/>
      <c r="C220" s="116"/>
      <c r="D220" s="68"/>
      <c r="E220" s="82"/>
      <c r="F220" s="153"/>
      <c r="G220" s="259"/>
      <c r="H220" s="27"/>
      <c r="I220" s="169"/>
      <c r="J220" s="57"/>
      <c r="K220" s="57"/>
      <c r="L220" s="57"/>
      <c r="M220" s="57"/>
      <c r="N220" s="57"/>
      <c r="O220" s="57"/>
    </row>
    <row r="221" spans="1:15" x14ac:dyDescent="0.2">
      <c r="A221" s="280"/>
      <c r="B221" s="268"/>
      <c r="C221" s="116"/>
      <c r="D221" s="68"/>
      <c r="E221" s="82"/>
      <c r="F221" s="153"/>
      <c r="G221" s="259"/>
      <c r="H221" s="27"/>
      <c r="I221" s="169"/>
      <c r="J221" s="57"/>
      <c r="K221" s="57"/>
      <c r="L221" s="57"/>
      <c r="M221" s="57"/>
      <c r="N221" s="57"/>
      <c r="O221" s="57"/>
    </row>
    <row r="222" spans="1:15" x14ac:dyDescent="0.2">
      <c r="A222" s="280"/>
      <c r="B222" s="268"/>
      <c r="C222" s="116"/>
      <c r="D222" s="68"/>
      <c r="E222" s="82"/>
      <c r="F222" s="153"/>
      <c r="G222" s="259"/>
      <c r="H222" s="27"/>
      <c r="I222" s="169"/>
      <c r="J222" s="57"/>
      <c r="K222" s="57"/>
      <c r="L222" s="57"/>
      <c r="M222" s="57"/>
      <c r="N222" s="57"/>
      <c r="O222" s="57"/>
    </row>
    <row r="223" spans="1:15" x14ac:dyDescent="0.2">
      <c r="A223" s="280"/>
      <c r="B223" s="124"/>
      <c r="C223" s="116"/>
      <c r="D223" s="68"/>
      <c r="E223" s="82"/>
      <c r="F223" s="153"/>
      <c r="G223" s="259"/>
      <c r="H223" s="27"/>
      <c r="I223" s="169"/>
      <c r="J223" s="57"/>
      <c r="K223" s="57"/>
      <c r="L223" s="57"/>
      <c r="M223" s="57"/>
      <c r="N223" s="57"/>
      <c r="O223" s="57"/>
    </row>
    <row r="224" spans="1:15" x14ac:dyDescent="0.2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7" x14ac:dyDescent="0.2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t="shared" ref="J225:O225" si="7">J16+J29+J36+J42+J49+J57+J64+J72+J78+J90+J97+J108+J117+J126+J140+J160+J167+J174+J180+J186+J192+J198+J204+J210+J216+J224</f>
        <v>713616.5900000002</v>
      </c>
      <c r="K225" s="24">
        <f t="shared" si="7"/>
        <v>693336.10000000009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7" x14ac:dyDescent="0.2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 x14ac:dyDescent="0.2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 x14ac:dyDescent="0.2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 x14ac:dyDescent="0.2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 x14ac:dyDescent="0.2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7" x14ac:dyDescent="0.2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7" x14ac:dyDescent="0.2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7" x14ac:dyDescent="0.2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mergeCells count="190">
    <mergeCell ref="B1:N1"/>
    <mergeCell ref="A4:A5"/>
    <mergeCell ref="B4:B5"/>
    <mergeCell ref="C4:C5"/>
    <mergeCell ref="F4:F5"/>
    <mergeCell ref="G4:G5"/>
    <mergeCell ref="H4:J4"/>
    <mergeCell ref="M4:M5"/>
    <mergeCell ref="C6:C15"/>
    <mergeCell ref="D6:D15"/>
    <mergeCell ref="E6:E15"/>
    <mergeCell ref="F6:F15"/>
    <mergeCell ref="G6:G15"/>
    <mergeCell ref="A6:A15"/>
    <mergeCell ref="B6:B15"/>
    <mergeCell ref="A43:A48"/>
    <mergeCell ref="B43:B48"/>
    <mergeCell ref="A50:A56"/>
    <mergeCell ref="B50:B56"/>
    <mergeCell ref="C50:C56"/>
    <mergeCell ref="D50:D56"/>
    <mergeCell ref="E50:E56"/>
    <mergeCell ref="F50:F56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C17:C28"/>
    <mergeCell ref="D17:D28"/>
    <mergeCell ref="E17:E28"/>
    <mergeCell ref="F17:F28"/>
    <mergeCell ref="A37:A41"/>
    <mergeCell ref="B37:B41"/>
    <mergeCell ref="G58:G63"/>
    <mergeCell ref="G43:G48"/>
    <mergeCell ref="F30:F34"/>
    <mergeCell ref="C43:C48"/>
    <mergeCell ref="D43:D48"/>
    <mergeCell ref="E43:E48"/>
    <mergeCell ref="F43:F48"/>
    <mergeCell ref="G30:G34"/>
    <mergeCell ref="G50:G56"/>
    <mergeCell ref="C37:C41"/>
    <mergeCell ref="D37:D41"/>
    <mergeCell ref="E37:E41"/>
    <mergeCell ref="F65:F71"/>
    <mergeCell ref="G65:G71"/>
    <mergeCell ref="A58:A63"/>
    <mergeCell ref="B58:B63"/>
    <mergeCell ref="C58:C63"/>
    <mergeCell ref="D58:D63"/>
    <mergeCell ref="E58:E63"/>
    <mergeCell ref="A79:A86"/>
    <mergeCell ref="B79:B86"/>
    <mergeCell ref="C79:C86"/>
    <mergeCell ref="D79:D86"/>
    <mergeCell ref="E79:E86"/>
    <mergeCell ref="F79:F86"/>
    <mergeCell ref="A65:A71"/>
    <mergeCell ref="B65:B71"/>
    <mergeCell ref="C65:C71"/>
    <mergeCell ref="D65:D71"/>
    <mergeCell ref="E65:E71"/>
    <mergeCell ref="G73:G77"/>
    <mergeCell ref="F58:F63"/>
    <mergeCell ref="C73:C77"/>
    <mergeCell ref="D73:D77"/>
    <mergeCell ref="E73:E77"/>
    <mergeCell ref="F73:F77"/>
    <mergeCell ref="F91:F93"/>
    <mergeCell ref="C109:C114"/>
    <mergeCell ref="D109:D114"/>
    <mergeCell ref="E109:E114"/>
    <mergeCell ref="F109:F114"/>
    <mergeCell ref="G91:G96"/>
    <mergeCell ref="G79:G86"/>
    <mergeCell ref="A73:A77"/>
    <mergeCell ref="B73:B77"/>
    <mergeCell ref="A91:A93"/>
    <mergeCell ref="B91:B93"/>
    <mergeCell ref="C91:C93"/>
    <mergeCell ref="D91:D93"/>
    <mergeCell ref="E91:E93"/>
    <mergeCell ref="D161:D164"/>
    <mergeCell ref="E161:E164"/>
    <mergeCell ref="F161:F164"/>
    <mergeCell ref="G127:G139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D118:D125"/>
    <mergeCell ref="E118:E125"/>
    <mergeCell ref="A98:A107"/>
    <mergeCell ref="B98:B107"/>
    <mergeCell ref="C98:C107"/>
    <mergeCell ref="D98:D107"/>
    <mergeCell ref="E98:E107"/>
    <mergeCell ref="G168:G173"/>
    <mergeCell ref="A161:A164"/>
    <mergeCell ref="B161:B164"/>
    <mergeCell ref="F141:F158"/>
    <mergeCell ref="G141:G158"/>
    <mergeCell ref="A127:A139"/>
    <mergeCell ref="B127:B139"/>
    <mergeCell ref="C127:C139"/>
    <mergeCell ref="D127:D139"/>
    <mergeCell ref="E127:E139"/>
    <mergeCell ref="A168:A173"/>
    <mergeCell ref="B168:B173"/>
    <mergeCell ref="C168:C173"/>
    <mergeCell ref="D168:D173"/>
    <mergeCell ref="E168:E173"/>
    <mergeCell ref="F168:F173"/>
    <mergeCell ref="A141:A158"/>
    <mergeCell ref="B141:B158"/>
    <mergeCell ref="C141:C158"/>
    <mergeCell ref="D141:D158"/>
    <mergeCell ref="E141:E158"/>
    <mergeCell ref="G161:G166"/>
    <mergeCell ref="F127:F139"/>
    <mergeCell ref="C161:C164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A181:A183"/>
    <mergeCell ref="B181:B183"/>
    <mergeCell ref="C181:C183"/>
    <mergeCell ref="D181:D183"/>
    <mergeCell ref="E181:E183"/>
    <mergeCell ref="G187:G191"/>
    <mergeCell ref="F175:F179"/>
    <mergeCell ref="C187:C189"/>
    <mergeCell ref="D187:D189"/>
    <mergeCell ref="E187:E189"/>
    <mergeCell ref="F187:F189"/>
    <mergeCell ref="G175:G179"/>
    <mergeCell ref="C217:C219"/>
    <mergeCell ref="A217:A223"/>
    <mergeCell ref="B217:B222"/>
    <mergeCell ref="D217:D219"/>
    <mergeCell ref="E217:E219"/>
    <mergeCell ref="F217:F219"/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C205:C207"/>
    <mergeCell ref="D205:D207"/>
    <mergeCell ref="A199:A203"/>
    <mergeCell ref="B199:B203"/>
    <mergeCell ref="C199:C203"/>
    <mergeCell ref="D199:D203"/>
    <mergeCell ref="E199:E203"/>
    <mergeCell ref="F199:F203"/>
  </mergeCells>
  <phoneticPr fontId="8" type="noConversion"/>
  <pageMargins left="0.5" right="0.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opLeftCell="A2" workbookViewId="0">
      <selection sqref="A1:IV65536"/>
    </sheetView>
  </sheetViews>
  <sheetFormatPr defaultRowHeight="12.75" x14ac:dyDescent="0.2"/>
  <cols>
    <col min="1" max="1" width="3.140625" customWidth="1"/>
    <col min="2" max="2" width="12.85546875" customWidth="1"/>
    <col min="3" max="3" width="9.42578125" style="122" customWidth="1"/>
    <col min="4" max="4" width="4.5703125" customWidth="1"/>
    <col min="5" max="5" width="7.5703125" customWidth="1"/>
    <col min="6" max="6" width="8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0.5703125" customWidth="1"/>
    <col min="15" max="15" width="12.42578125" bestFit="1" customWidth="1"/>
    <col min="16" max="16" width="8.42578125" customWidth="1"/>
    <col min="17" max="18" width="10.140625" bestFit="1" customWidth="1"/>
  </cols>
  <sheetData>
    <row r="1" spans="1:16" x14ac:dyDescent="0.2">
      <c r="A1" s="6"/>
      <c r="B1" s="325" t="s">
        <v>172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8"/>
    </row>
    <row r="2" spans="1:16" x14ac:dyDescent="0.2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x14ac:dyDescent="0.2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7"/>
      <c r="P3" s="8"/>
    </row>
    <row r="4" spans="1:16" x14ac:dyDescent="0.2">
      <c r="A4" s="326" t="s">
        <v>27</v>
      </c>
      <c r="B4" s="327" t="s">
        <v>0</v>
      </c>
      <c r="C4" s="328" t="s">
        <v>1</v>
      </c>
      <c r="D4" s="125" t="s">
        <v>2</v>
      </c>
      <c r="E4" s="158" t="s">
        <v>97</v>
      </c>
      <c r="F4" s="329" t="s">
        <v>3</v>
      </c>
      <c r="G4" s="314" t="s">
        <v>4</v>
      </c>
      <c r="H4" s="331" t="s">
        <v>5</v>
      </c>
      <c r="I4" s="331"/>
      <c r="J4" s="332"/>
      <c r="K4" s="89" t="s">
        <v>6</v>
      </c>
      <c r="L4" s="91" t="s">
        <v>37</v>
      </c>
      <c r="M4" s="333" t="s">
        <v>7</v>
      </c>
      <c r="N4" s="177" t="s">
        <v>183</v>
      </c>
      <c r="O4" s="93" t="s">
        <v>18</v>
      </c>
      <c r="P4" s="94" t="s">
        <v>64</v>
      </c>
    </row>
    <row r="5" spans="1:16" x14ac:dyDescent="0.2">
      <c r="A5" s="326"/>
      <c r="B5" s="327"/>
      <c r="C5" s="328"/>
      <c r="D5" s="160" t="s">
        <v>96</v>
      </c>
      <c r="E5" s="159" t="s">
        <v>8</v>
      </c>
      <c r="F5" s="329"/>
      <c r="G5" s="33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33"/>
      <c r="N5" s="177" t="s">
        <v>200</v>
      </c>
      <c r="O5" s="85" t="s">
        <v>17</v>
      </c>
      <c r="P5" s="95" t="s">
        <v>29</v>
      </c>
    </row>
    <row r="6" spans="1:16" x14ac:dyDescent="0.2">
      <c r="A6" s="265">
        <v>1</v>
      </c>
      <c r="B6" s="310" t="s">
        <v>36</v>
      </c>
      <c r="C6" s="313" t="s">
        <v>14</v>
      </c>
      <c r="D6" s="315">
        <v>13</v>
      </c>
      <c r="E6" s="323" t="s">
        <v>98</v>
      </c>
      <c r="F6" s="319" t="s">
        <v>14</v>
      </c>
      <c r="G6" s="317" t="s">
        <v>79</v>
      </c>
      <c r="H6" s="12">
        <v>56857</v>
      </c>
      <c r="I6" s="166" t="s">
        <v>160</v>
      </c>
      <c r="J6" s="13">
        <v>252.6</v>
      </c>
      <c r="K6" s="87">
        <v>252.6</v>
      </c>
      <c r="L6" s="88">
        <v>191.1</v>
      </c>
      <c r="M6" s="11"/>
      <c r="N6" s="11"/>
      <c r="O6" s="13">
        <v>61.5</v>
      </c>
      <c r="P6" s="88"/>
    </row>
    <row r="7" spans="1:16" x14ac:dyDescent="0.2">
      <c r="A7" s="266"/>
      <c r="B7" s="311"/>
      <c r="C7" s="322"/>
      <c r="D7" s="315"/>
      <c r="E7" s="323"/>
      <c r="F7" s="324"/>
      <c r="G7" s="334"/>
      <c r="H7" s="12">
        <v>56946</v>
      </c>
      <c r="I7" s="166" t="s">
        <v>155</v>
      </c>
      <c r="J7" s="13">
        <v>16.940000000000001</v>
      </c>
      <c r="K7" s="13">
        <v>16.940000000000001</v>
      </c>
      <c r="L7" s="11"/>
      <c r="M7" s="11"/>
      <c r="N7" s="11"/>
      <c r="O7" s="13">
        <f>J7-L7-M7</f>
        <v>16.940000000000001</v>
      </c>
      <c r="P7" s="11"/>
    </row>
    <row r="8" spans="1:16" x14ac:dyDescent="0.2">
      <c r="A8" s="266"/>
      <c r="B8" s="311"/>
      <c r="C8" s="322"/>
      <c r="D8" s="315"/>
      <c r="E8" s="323"/>
      <c r="F8" s="324"/>
      <c r="G8" s="334"/>
      <c r="H8" s="134">
        <v>56985</v>
      </c>
      <c r="I8" s="168" t="s">
        <v>155</v>
      </c>
      <c r="J8" s="136">
        <v>505.2</v>
      </c>
      <c r="K8" s="136">
        <v>505.2</v>
      </c>
      <c r="L8" s="136"/>
      <c r="M8" s="136"/>
      <c r="N8" s="136"/>
      <c r="O8" s="13">
        <f t="shared" ref="O8:O44" si="0">J8-L8-M8</f>
        <v>505.2</v>
      </c>
      <c r="P8" s="11"/>
    </row>
    <row r="9" spans="1:16" x14ac:dyDescent="0.2">
      <c r="A9" s="266"/>
      <c r="B9" s="311"/>
      <c r="C9" s="322"/>
      <c r="D9" s="315"/>
      <c r="E9" s="323"/>
      <c r="F9" s="324"/>
      <c r="G9" s="334"/>
      <c r="H9" s="12">
        <v>57024</v>
      </c>
      <c r="I9" s="166" t="s">
        <v>180</v>
      </c>
      <c r="J9" s="13">
        <v>938.6</v>
      </c>
      <c r="K9" s="13">
        <v>938.6</v>
      </c>
      <c r="L9" s="11"/>
      <c r="M9" s="11"/>
      <c r="N9" s="11"/>
      <c r="O9" s="13">
        <f t="shared" si="0"/>
        <v>938.6</v>
      </c>
      <c r="P9" s="11"/>
    </row>
    <row r="10" spans="1:16" x14ac:dyDescent="0.2">
      <c r="A10" s="266"/>
      <c r="B10" s="311"/>
      <c r="C10" s="322"/>
      <c r="D10" s="315"/>
      <c r="E10" s="323"/>
      <c r="F10" s="324"/>
      <c r="G10" s="334"/>
      <c r="H10" s="12">
        <v>57253</v>
      </c>
      <c r="I10" s="166" t="s">
        <v>196</v>
      </c>
      <c r="J10" s="13">
        <v>3627.74</v>
      </c>
      <c r="K10" s="13">
        <v>3627.74</v>
      </c>
      <c r="L10" s="11"/>
      <c r="M10" s="11"/>
      <c r="N10" s="11"/>
      <c r="O10" s="13">
        <f t="shared" si="0"/>
        <v>3627.74</v>
      </c>
      <c r="P10" s="11"/>
    </row>
    <row r="11" spans="1:16" x14ac:dyDescent="0.2">
      <c r="A11" s="266"/>
      <c r="B11" s="311"/>
      <c r="C11" s="322"/>
      <c r="D11" s="315"/>
      <c r="E11" s="323"/>
      <c r="F11" s="324"/>
      <c r="G11" s="334"/>
      <c r="H11" s="12">
        <v>57275</v>
      </c>
      <c r="I11" s="166" t="s">
        <v>197</v>
      </c>
      <c r="J11" s="13">
        <v>4766.55</v>
      </c>
      <c r="K11" s="13">
        <v>4766.55</v>
      </c>
      <c r="L11" s="11"/>
      <c r="M11" s="11"/>
      <c r="N11" s="11"/>
      <c r="O11" s="13">
        <f t="shared" si="0"/>
        <v>4766.55</v>
      </c>
      <c r="P11" s="11"/>
    </row>
    <row r="12" spans="1:16" x14ac:dyDescent="0.2">
      <c r="A12" s="266"/>
      <c r="B12" s="311"/>
      <c r="C12" s="322"/>
      <c r="D12" s="315"/>
      <c r="E12" s="323"/>
      <c r="F12" s="324"/>
      <c r="G12" s="334"/>
      <c r="H12" s="12">
        <v>57321</v>
      </c>
      <c r="I12" s="166" t="s">
        <v>198</v>
      </c>
      <c r="J12" s="13">
        <v>18538.240000000002</v>
      </c>
      <c r="K12" s="13">
        <v>18538.240000000002</v>
      </c>
      <c r="L12" s="11"/>
      <c r="M12" s="11"/>
      <c r="N12" s="11"/>
      <c r="O12" s="13">
        <f t="shared" si="0"/>
        <v>18538.240000000002</v>
      </c>
      <c r="P12" s="11"/>
    </row>
    <row r="13" spans="1:16" x14ac:dyDescent="0.2">
      <c r="A13" s="266"/>
      <c r="B13" s="311"/>
      <c r="C13" s="322"/>
      <c r="D13" s="315"/>
      <c r="E13" s="323"/>
      <c r="F13" s="324"/>
      <c r="G13" s="334"/>
      <c r="H13" s="12">
        <v>57340</v>
      </c>
      <c r="I13" s="166" t="s">
        <v>187</v>
      </c>
      <c r="J13" s="13">
        <v>10949.38</v>
      </c>
      <c r="K13" s="13">
        <v>10949.38</v>
      </c>
      <c r="L13" s="11"/>
      <c r="M13" s="11"/>
      <c r="N13" s="11"/>
      <c r="O13" s="13">
        <f t="shared" si="0"/>
        <v>10949.38</v>
      </c>
      <c r="P13" s="11"/>
    </row>
    <row r="14" spans="1:16" x14ac:dyDescent="0.2">
      <c r="A14" s="266"/>
      <c r="B14" s="311"/>
      <c r="C14" s="322"/>
      <c r="D14" s="315"/>
      <c r="E14" s="323"/>
      <c r="F14" s="324"/>
      <c r="G14" s="334"/>
      <c r="H14" s="12">
        <v>57350</v>
      </c>
      <c r="I14" s="166" t="s">
        <v>188</v>
      </c>
      <c r="J14" s="13">
        <v>7481</v>
      </c>
      <c r="K14" s="13">
        <v>7481</v>
      </c>
      <c r="L14" s="11"/>
      <c r="M14" s="11"/>
      <c r="N14" s="11"/>
      <c r="O14" s="13">
        <f t="shared" si="0"/>
        <v>7481</v>
      </c>
      <c r="P14" s="11"/>
    </row>
    <row r="15" spans="1:16" x14ac:dyDescent="0.2">
      <c r="A15" s="266"/>
      <c r="B15" s="311"/>
      <c r="C15" s="322"/>
      <c r="D15" s="315"/>
      <c r="E15" s="323"/>
      <c r="F15" s="324"/>
      <c r="G15" s="334"/>
      <c r="H15" s="12">
        <v>57403</v>
      </c>
      <c r="I15" s="166" t="s">
        <v>189</v>
      </c>
      <c r="J15" s="13">
        <v>16.940000000000001</v>
      </c>
      <c r="K15" s="13">
        <v>16.940000000000001</v>
      </c>
      <c r="L15" s="11"/>
      <c r="M15" s="11"/>
      <c r="N15" s="11"/>
      <c r="O15" s="13">
        <f t="shared" si="0"/>
        <v>16.940000000000001</v>
      </c>
      <c r="P15" s="11"/>
    </row>
    <row r="16" spans="1:16" x14ac:dyDescent="0.2">
      <c r="A16" s="266"/>
      <c r="B16" s="311"/>
      <c r="C16" s="322"/>
      <c r="D16" s="315"/>
      <c r="E16" s="323"/>
      <c r="F16" s="324"/>
      <c r="G16" s="334"/>
      <c r="H16" s="12">
        <v>57404</v>
      </c>
      <c r="I16" s="166" t="s">
        <v>189</v>
      </c>
      <c r="J16" s="13">
        <v>4295.8599999999997</v>
      </c>
      <c r="K16" s="13">
        <v>4295.8599999999997</v>
      </c>
      <c r="L16" s="11"/>
      <c r="M16" s="11"/>
      <c r="N16" s="11"/>
      <c r="O16" s="13">
        <f t="shared" si="0"/>
        <v>4295.8599999999997</v>
      </c>
      <c r="P16" s="11"/>
    </row>
    <row r="17" spans="1:18" x14ac:dyDescent="0.2">
      <c r="A17" s="266"/>
      <c r="B17" s="311"/>
      <c r="C17" s="322"/>
      <c r="D17" s="315"/>
      <c r="E17" s="323"/>
      <c r="F17" s="324"/>
      <c r="G17" s="334"/>
      <c r="H17" s="12">
        <v>57438</v>
      </c>
      <c r="I17" s="166" t="s">
        <v>189</v>
      </c>
      <c r="J17" s="13">
        <v>757.8</v>
      </c>
      <c r="K17" s="13">
        <v>757.8</v>
      </c>
      <c r="L17" s="11"/>
      <c r="M17" s="11"/>
      <c r="N17" s="11"/>
      <c r="O17" s="13">
        <f t="shared" si="0"/>
        <v>757.8</v>
      </c>
      <c r="P17" s="11"/>
    </row>
    <row r="18" spans="1:18" x14ac:dyDescent="0.2">
      <c r="A18" s="266"/>
      <c r="B18" s="311"/>
      <c r="C18" s="322"/>
      <c r="D18" s="315"/>
      <c r="E18" s="323"/>
      <c r="F18" s="324"/>
      <c r="G18" s="334"/>
      <c r="H18" s="12">
        <v>57460</v>
      </c>
      <c r="I18" s="166" t="s">
        <v>195</v>
      </c>
      <c r="J18" s="13">
        <v>1440.54</v>
      </c>
      <c r="K18" s="13">
        <v>1440.54</v>
      </c>
      <c r="L18" s="11"/>
      <c r="M18" s="11"/>
      <c r="N18" s="11"/>
      <c r="O18" s="13">
        <f t="shared" si="0"/>
        <v>1440.54</v>
      </c>
      <c r="P18" s="11"/>
    </row>
    <row r="19" spans="1:18" x14ac:dyDescent="0.2">
      <c r="A19" s="266"/>
      <c r="B19" s="311"/>
      <c r="C19" s="322"/>
      <c r="D19" s="315"/>
      <c r="E19" s="323"/>
      <c r="F19" s="324"/>
      <c r="G19" s="334"/>
      <c r="H19" s="12">
        <v>57519</v>
      </c>
      <c r="I19" s="166" t="s">
        <v>201</v>
      </c>
      <c r="J19" s="13">
        <v>17170.939999999999</v>
      </c>
      <c r="K19" s="13">
        <v>16918.34</v>
      </c>
      <c r="L19" s="11"/>
      <c r="M19" s="11">
        <v>252.6</v>
      </c>
      <c r="N19" s="11"/>
      <c r="O19" s="13">
        <f t="shared" si="0"/>
        <v>16918.34</v>
      </c>
      <c r="P19" s="11"/>
    </row>
    <row r="20" spans="1:18" x14ac:dyDescent="0.2">
      <c r="A20" s="68"/>
      <c r="B20" s="69"/>
      <c r="C20" s="129"/>
      <c r="D20" s="96"/>
      <c r="E20" s="67"/>
      <c r="F20" s="150"/>
      <c r="G20" s="66"/>
      <c r="H20" s="12">
        <v>57546</v>
      </c>
      <c r="I20" s="166" t="s">
        <v>202</v>
      </c>
      <c r="J20" s="13">
        <v>5230.43</v>
      </c>
      <c r="K20" s="13">
        <v>5230.43</v>
      </c>
      <c r="L20" s="11"/>
      <c r="M20" s="11"/>
      <c r="N20" s="11"/>
      <c r="O20" s="13">
        <f>K20-P20</f>
        <v>3339.42</v>
      </c>
      <c r="P20" s="11">
        <v>1891.01</v>
      </c>
    </row>
    <row r="21" spans="1:18" x14ac:dyDescent="0.2">
      <c r="A21" s="68"/>
      <c r="B21" s="69"/>
      <c r="C21" s="129"/>
      <c r="D21" s="96"/>
      <c r="E21" s="67"/>
      <c r="F21" s="150"/>
      <c r="G21" s="66"/>
      <c r="H21" s="12"/>
      <c r="I21" s="166"/>
      <c r="J21" s="13"/>
      <c r="K21" s="13"/>
      <c r="L21" s="11"/>
      <c r="M21" s="11"/>
      <c r="N21" s="11"/>
      <c r="O21" s="13"/>
      <c r="P21" s="11"/>
    </row>
    <row r="22" spans="1:18" x14ac:dyDescent="0.2">
      <c r="A22" s="58"/>
      <c r="B22" s="14" t="s">
        <v>13</v>
      </c>
      <c r="C22" s="107"/>
      <c r="D22" s="9"/>
      <c r="E22" s="16"/>
      <c r="F22" s="151"/>
      <c r="G22" s="15"/>
      <c r="H22" s="12"/>
      <c r="I22" s="166"/>
      <c r="J22" s="76">
        <f t="shared" ref="J22:P22" si="1">SUM(J6:J20)</f>
        <v>75988.760000000009</v>
      </c>
      <c r="K22" s="76">
        <f t="shared" si="1"/>
        <v>75736.160000000003</v>
      </c>
      <c r="L22" s="76">
        <f t="shared" si="1"/>
        <v>191.1</v>
      </c>
      <c r="M22" s="76">
        <f t="shared" si="1"/>
        <v>252.6</v>
      </c>
      <c r="N22" s="76">
        <f t="shared" si="1"/>
        <v>0</v>
      </c>
      <c r="O22" s="76">
        <f t="shared" si="1"/>
        <v>73654.05</v>
      </c>
      <c r="P22" s="76">
        <f t="shared" si="1"/>
        <v>1891.01</v>
      </c>
      <c r="Q22" s="2"/>
      <c r="R22" s="2"/>
    </row>
    <row r="23" spans="1:18" x14ac:dyDescent="0.2">
      <c r="A23" s="265">
        <v>2</v>
      </c>
      <c r="B23" s="310" t="s">
        <v>83</v>
      </c>
      <c r="C23" s="312" t="s">
        <v>86</v>
      </c>
      <c r="D23" s="314">
        <v>17</v>
      </c>
      <c r="E23" s="316" t="s">
        <v>98</v>
      </c>
      <c r="F23" s="318" t="s">
        <v>86</v>
      </c>
      <c r="G23" s="320" t="s">
        <v>39</v>
      </c>
      <c r="H23" s="18">
        <v>51215024</v>
      </c>
      <c r="I23" s="167" t="s">
        <v>164</v>
      </c>
      <c r="J23" s="19">
        <v>5797.21</v>
      </c>
      <c r="K23" s="19">
        <v>5797.21</v>
      </c>
      <c r="L23" s="20"/>
      <c r="M23" s="20"/>
      <c r="N23" s="20"/>
      <c r="O23" s="13">
        <f t="shared" si="0"/>
        <v>5797.21</v>
      </c>
      <c r="P23" s="20"/>
    </row>
    <row r="24" spans="1:18" x14ac:dyDescent="0.2">
      <c r="A24" s="266"/>
      <c r="B24" s="311"/>
      <c r="C24" s="312"/>
      <c r="D24" s="315"/>
      <c r="E24" s="316"/>
      <c r="F24" s="318"/>
      <c r="G24" s="320"/>
      <c r="H24" s="18">
        <v>2400035</v>
      </c>
      <c r="I24" s="167" t="s">
        <v>163</v>
      </c>
      <c r="J24" s="19">
        <v>52735.69</v>
      </c>
      <c r="K24" s="19">
        <v>52735.69</v>
      </c>
      <c r="L24" s="60"/>
      <c r="M24" s="60"/>
      <c r="N24" s="60">
        <v>1309</v>
      </c>
      <c r="O24" s="13">
        <f>J24-L24-M24-N24</f>
        <v>51426.69</v>
      </c>
      <c r="P24" s="20"/>
    </row>
    <row r="25" spans="1:18" x14ac:dyDescent="0.2">
      <c r="A25" s="266"/>
      <c r="B25" s="311"/>
      <c r="C25" s="312"/>
      <c r="D25" s="315"/>
      <c r="E25" s="316"/>
      <c r="F25" s="318"/>
      <c r="G25" s="320"/>
      <c r="H25" s="18">
        <v>2400036</v>
      </c>
      <c r="I25" s="167" t="s">
        <v>163</v>
      </c>
      <c r="J25" s="19">
        <v>5123.3100000000004</v>
      </c>
      <c r="K25" s="19">
        <v>5123.3100000000004</v>
      </c>
      <c r="L25" s="20"/>
      <c r="M25" s="20"/>
      <c r="N25" s="20"/>
      <c r="O25" s="13">
        <f t="shared" si="0"/>
        <v>5123.3100000000004</v>
      </c>
      <c r="P25" s="20"/>
    </row>
    <row r="26" spans="1:18" x14ac:dyDescent="0.2">
      <c r="A26" s="266"/>
      <c r="B26" s="311"/>
      <c r="C26" s="312"/>
      <c r="D26" s="266"/>
      <c r="E26" s="316"/>
      <c r="F26" s="318"/>
      <c r="G26" s="320"/>
      <c r="H26" s="18">
        <v>2400038</v>
      </c>
      <c r="I26" s="167" t="s">
        <v>189</v>
      </c>
      <c r="J26" s="19">
        <v>3876.4</v>
      </c>
      <c r="K26" s="19">
        <v>3876.4</v>
      </c>
      <c r="L26" s="20"/>
      <c r="M26" s="20"/>
      <c r="N26" s="20"/>
      <c r="O26" s="13">
        <f t="shared" si="0"/>
        <v>3876.4</v>
      </c>
      <c r="P26" s="20"/>
    </row>
    <row r="27" spans="1:18" x14ac:dyDescent="0.2">
      <c r="A27" s="266"/>
      <c r="B27" s="311"/>
      <c r="C27" s="312"/>
      <c r="D27" s="266"/>
      <c r="E27" s="316"/>
      <c r="F27" s="318"/>
      <c r="G27" s="320"/>
      <c r="H27" s="18">
        <v>2400039</v>
      </c>
      <c r="I27" s="167" t="s">
        <v>189</v>
      </c>
      <c r="J27" s="19">
        <v>47889.95</v>
      </c>
      <c r="K27" s="19">
        <v>47889.95</v>
      </c>
      <c r="L27" s="20"/>
      <c r="M27" s="20"/>
      <c r="N27" s="20"/>
      <c r="O27" s="13">
        <f t="shared" si="0"/>
        <v>47889.95</v>
      </c>
      <c r="P27" s="20"/>
    </row>
    <row r="28" spans="1:18" x14ac:dyDescent="0.2">
      <c r="A28" s="266"/>
      <c r="B28" s="311"/>
      <c r="C28" s="312"/>
      <c r="D28" s="266"/>
      <c r="E28" s="316"/>
      <c r="F28" s="318"/>
      <c r="G28" s="320"/>
      <c r="H28" s="18">
        <v>2400040</v>
      </c>
      <c r="I28" s="167" t="s">
        <v>189</v>
      </c>
      <c r="J28" s="19">
        <v>36549.040000000001</v>
      </c>
      <c r="K28" s="19">
        <v>36549.040000000001</v>
      </c>
      <c r="L28" s="20"/>
      <c r="M28" s="20"/>
      <c r="N28" s="20"/>
      <c r="O28" s="13">
        <f t="shared" si="0"/>
        <v>36549.040000000001</v>
      </c>
      <c r="P28" s="20"/>
    </row>
    <row r="29" spans="1:18" x14ac:dyDescent="0.2">
      <c r="A29" s="266"/>
      <c r="B29" s="311"/>
      <c r="C29" s="312"/>
      <c r="D29" s="266"/>
      <c r="E29" s="316"/>
      <c r="F29" s="318"/>
      <c r="G29" s="320"/>
      <c r="H29" s="18">
        <v>2400041</v>
      </c>
      <c r="I29" s="167" t="s">
        <v>189</v>
      </c>
      <c r="J29" s="19">
        <v>174.44</v>
      </c>
      <c r="K29" s="19">
        <v>174.44</v>
      </c>
      <c r="L29" s="20"/>
      <c r="M29" s="20"/>
      <c r="N29" s="20"/>
      <c r="O29" s="13">
        <f t="shared" si="0"/>
        <v>174.44</v>
      </c>
      <c r="P29" s="20"/>
    </row>
    <row r="30" spans="1:18" x14ac:dyDescent="0.2">
      <c r="A30" s="266"/>
      <c r="B30" s="311"/>
      <c r="C30" s="312"/>
      <c r="D30" s="266"/>
      <c r="E30" s="316"/>
      <c r="F30" s="318"/>
      <c r="G30" s="320"/>
      <c r="H30" s="18">
        <v>2400042</v>
      </c>
      <c r="I30" s="167" t="s">
        <v>189</v>
      </c>
      <c r="J30" s="19">
        <v>330.9</v>
      </c>
      <c r="K30" s="19">
        <v>330.9</v>
      </c>
      <c r="L30" s="20"/>
      <c r="M30" s="20"/>
      <c r="N30" s="20"/>
      <c r="O30" s="13">
        <v>330.9</v>
      </c>
      <c r="P30" s="20"/>
    </row>
    <row r="31" spans="1:18" x14ac:dyDescent="0.2">
      <c r="A31" s="266"/>
      <c r="B31" s="311"/>
      <c r="C31" s="312"/>
      <c r="D31" s="266"/>
      <c r="E31" s="316"/>
      <c r="F31" s="318"/>
      <c r="G31" s="320"/>
      <c r="H31" s="18">
        <v>2400043</v>
      </c>
      <c r="I31" s="167" t="s">
        <v>189</v>
      </c>
      <c r="J31" s="19">
        <v>365.1</v>
      </c>
      <c r="K31" s="19">
        <v>365.1</v>
      </c>
      <c r="L31" s="133"/>
      <c r="M31" s="133"/>
      <c r="N31" s="133"/>
      <c r="O31" s="13">
        <f t="shared" si="0"/>
        <v>365.1</v>
      </c>
      <c r="P31" s="20"/>
    </row>
    <row r="32" spans="1:18" x14ac:dyDescent="0.2">
      <c r="A32" s="266"/>
      <c r="B32" s="311"/>
      <c r="C32" s="312"/>
      <c r="D32" s="266"/>
      <c r="E32" s="316"/>
      <c r="F32" s="318"/>
      <c r="G32" s="320"/>
      <c r="H32" s="18">
        <v>2400044</v>
      </c>
      <c r="I32" s="167" t="s">
        <v>184</v>
      </c>
      <c r="J32" s="19">
        <v>544.35</v>
      </c>
      <c r="K32" s="19">
        <v>544.35</v>
      </c>
      <c r="L32" s="20"/>
      <c r="M32" s="20"/>
      <c r="N32" s="20"/>
      <c r="O32" s="13">
        <f t="shared" si="0"/>
        <v>544.35</v>
      </c>
      <c r="P32" s="20"/>
    </row>
    <row r="33" spans="1:18" x14ac:dyDescent="0.2">
      <c r="A33" s="266"/>
      <c r="B33" s="311"/>
      <c r="C33" s="312"/>
      <c r="D33" s="266"/>
      <c r="E33" s="316"/>
      <c r="F33" s="318"/>
      <c r="G33" s="320"/>
      <c r="H33" s="18">
        <v>1200033</v>
      </c>
      <c r="I33" s="167" t="s">
        <v>184</v>
      </c>
      <c r="J33" s="19">
        <v>7712.43</v>
      </c>
      <c r="K33" s="19">
        <v>7712.43</v>
      </c>
      <c r="L33" s="20"/>
      <c r="M33" s="20"/>
      <c r="N33" s="20"/>
      <c r="O33" s="13">
        <f t="shared" si="0"/>
        <v>7712.43</v>
      </c>
      <c r="P33" s="20"/>
    </row>
    <row r="34" spans="1:18" x14ac:dyDescent="0.2">
      <c r="A34" s="266"/>
      <c r="B34" s="311"/>
      <c r="C34" s="312"/>
      <c r="D34" s="266"/>
      <c r="E34" s="316"/>
      <c r="F34" s="318"/>
      <c r="G34" s="320"/>
      <c r="H34" s="18"/>
      <c r="I34" s="167"/>
      <c r="J34" s="19"/>
      <c r="K34" s="19"/>
      <c r="L34" s="20"/>
      <c r="M34" s="20"/>
      <c r="N34" s="20"/>
      <c r="O34" s="13"/>
      <c r="P34" s="20"/>
    </row>
    <row r="35" spans="1:18" x14ac:dyDescent="0.2">
      <c r="A35" s="266"/>
      <c r="B35" s="311"/>
      <c r="C35" s="312"/>
      <c r="D35" s="266"/>
      <c r="E35" s="316"/>
      <c r="F35" s="318"/>
      <c r="G35" s="320"/>
      <c r="H35" s="18"/>
      <c r="I35" s="167"/>
      <c r="J35" s="19"/>
      <c r="K35" s="19"/>
      <c r="L35" s="20"/>
      <c r="M35" s="20"/>
      <c r="N35" s="20"/>
      <c r="O35" s="13"/>
      <c r="P35" s="20"/>
    </row>
    <row r="36" spans="1:18" x14ac:dyDescent="0.2">
      <c r="A36" s="58"/>
      <c r="B36" s="108" t="s">
        <v>13</v>
      </c>
      <c r="C36" s="132"/>
      <c r="D36" s="17"/>
      <c r="E36" s="126"/>
      <c r="F36" s="139"/>
      <c r="G36" s="126"/>
      <c r="H36" s="18"/>
      <c r="I36" s="167"/>
      <c r="J36" s="24">
        <f t="shared" ref="J36:O36" si="2">SUM(J23:J35)</f>
        <v>161098.82</v>
      </c>
      <c r="K36" s="24">
        <f t="shared" si="2"/>
        <v>161098.82</v>
      </c>
      <c r="L36" s="24">
        <f t="shared" si="2"/>
        <v>0</v>
      </c>
      <c r="M36" s="24">
        <f t="shared" si="2"/>
        <v>0</v>
      </c>
      <c r="N36" s="24">
        <f t="shared" si="2"/>
        <v>1309</v>
      </c>
      <c r="O36" s="24">
        <f t="shared" si="2"/>
        <v>159789.82</v>
      </c>
      <c r="P36" s="24"/>
      <c r="R36" s="2"/>
    </row>
    <row r="37" spans="1:18" x14ac:dyDescent="0.2">
      <c r="A37" s="265">
        <v>3</v>
      </c>
      <c r="B37" s="267" t="s">
        <v>57</v>
      </c>
      <c r="C37" s="269" t="s">
        <v>15</v>
      </c>
      <c r="D37" s="265">
        <v>852</v>
      </c>
      <c r="E37" s="261" t="s">
        <v>98</v>
      </c>
      <c r="F37" s="263" t="s">
        <v>15</v>
      </c>
      <c r="G37" s="277" t="s">
        <v>58</v>
      </c>
      <c r="H37" s="27">
        <v>1116457242</v>
      </c>
      <c r="I37" s="169" t="s">
        <v>181</v>
      </c>
      <c r="J37" s="28">
        <v>505.2</v>
      </c>
      <c r="K37" s="28">
        <v>505.2</v>
      </c>
      <c r="L37" s="28"/>
      <c r="M37" s="28"/>
      <c r="N37" s="28"/>
      <c r="O37" s="13">
        <f t="shared" si="0"/>
        <v>505.2</v>
      </c>
      <c r="P37" s="57"/>
    </row>
    <row r="38" spans="1:18" x14ac:dyDescent="0.2">
      <c r="A38" s="266"/>
      <c r="B38" s="268"/>
      <c r="C38" s="270"/>
      <c r="D38" s="266"/>
      <c r="E38" s="262"/>
      <c r="F38" s="264"/>
      <c r="G38" s="278"/>
      <c r="H38" s="27">
        <v>1116462373</v>
      </c>
      <c r="I38" s="169" t="s">
        <v>188</v>
      </c>
      <c r="J38" s="28">
        <v>1515.6</v>
      </c>
      <c r="K38" s="28">
        <v>1515.6</v>
      </c>
      <c r="L38" s="28"/>
      <c r="M38" s="28"/>
      <c r="N38" s="28"/>
      <c r="O38" s="13">
        <f t="shared" si="0"/>
        <v>1515.6</v>
      </c>
      <c r="P38" s="57"/>
    </row>
    <row r="39" spans="1:18" x14ac:dyDescent="0.2">
      <c r="A39" s="266"/>
      <c r="B39" s="268"/>
      <c r="C39" s="270"/>
      <c r="D39" s="266"/>
      <c r="E39" s="262"/>
      <c r="F39" s="264"/>
      <c r="G39" s="278"/>
      <c r="H39" s="27"/>
      <c r="I39" s="169"/>
      <c r="J39" s="28"/>
      <c r="K39" s="28"/>
      <c r="L39" s="28"/>
      <c r="M39" s="28"/>
      <c r="N39" s="28"/>
      <c r="O39" s="13"/>
      <c r="P39" s="57"/>
    </row>
    <row r="40" spans="1:18" x14ac:dyDescent="0.2">
      <c r="A40" s="266"/>
      <c r="B40" s="268"/>
      <c r="C40" s="270"/>
      <c r="D40" s="266"/>
      <c r="E40" s="262"/>
      <c r="F40" s="264"/>
      <c r="G40" s="278"/>
      <c r="H40" s="27"/>
      <c r="I40" s="169"/>
      <c r="J40" s="28"/>
      <c r="K40" s="28"/>
      <c r="L40" s="28"/>
      <c r="M40" s="28"/>
      <c r="N40" s="28"/>
      <c r="O40" s="13"/>
      <c r="P40" s="57"/>
    </row>
    <row r="41" spans="1:18" x14ac:dyDescent="0.2">
      <c r="A41" s="266"/>
      <c r="B41" s="268"/>
      <c r="C41" s="270"/>
      <c r="D41" s="266"/>
      <c r="E41" s="262"/>
      <c r="F41" s="264"/>
      <c r="G41" s="278"/>
      <c r="H41" s="27"/>
      <c r="I41" s="169"/>
      <c r="J41" s="28"/>
      <c r="K41" s="28"/>
      <c r="L41" s="28"/>
      <c r="M41" s="28"/>
      <c r="N41" s="28"/>
      <c r="O41" s="13"/>
      <c r="P41" s="57"/>
    </row>
    <row r="42" spans="1:18" x14ac:dyDescent="0.2">
      <c r="A42" s="59"/>
      <c r="B42" s="110" t="s">
        <v>13</v>
      </c>
      <c r="C42" s="117"/>
      <c r="D42" s="56"/>
      <c r="E42" s="55"/>
      <c r="F42" s="138"/>
      <c r="G42" s="55"/>
      <c r="H42" s="27"/>
      <c r="I42" s="169"/>
      <c r="J42" s="57">
        <f>SUM(J37:J41)</f>
        <v>2020.8</v>
      </c>
      <c r="K42" s="57">
        <f>SUM(K37:K41)</f>
        <v>2020.8</v>
      </c>
      <c r="L42" s="57">
        <f>SUM(L37:L41)</f>
        <v>0</v>
      </c>
      <c r="M42" s="57">
        <f>SUM(M37:M41)</f>
        <v>0</v>
      </c>
      <c r="N42" s="57"/>
      <c r="O42" s="76">
        <f>SUM(O37:O41)</f>
        <v>2020.8</v>
      </c>
      <c r="P42" s="57"/>
    </row>
    <row r="43" spans="1:18" ht="12.75" customHeight="1" x14ac:dyDescent="0.2">
      <c r="A43" s="265">
        <v>4</v>
      </c>
      <c r="B43" s="275" t="s">
        <v>69</v>
      </c>
      <c r="C43" s="269" t="s">
        <v>14</v>
      </c>
      <c r="D43" s="265">
        <v>802</v>
      </c>
      <c r="E43" s="261" t="s">
        <v>98</v>
      </c>
      <c r="F43" s="263" t="s">
        <v>14</v>
      </c>
      <c r="G43" s="258" t="s">
        <v>70</v>
      </c>
      <c r="H43" s="27">
        <v>8960089127</v>
      </c>
      <c r="I43" s="169" t="s">
        <v>102</v>
      </c>
      <c r="J43" s="28">
        <v>6008.42</v>
      </c>
      <c r="K43" s="28">
        <v>180.9</v>
      </c>
      <c r="L43" s="28"/>
      <c r="M43" s="28">
        <v>5827.52</v>
      </c>
      <c r="N43" s="28"/>
      <c r="O43" s="13">
        <f t="shared" si="0"/>
        <v>180.89999999999964</v>
      </c>
      <c r="P43" s="57"/>
    </row>
    <row r="44" spans="1:18" x14ac:dyDescent="0.2">
      <c r="A44" s="266"/>
      <c r="B44" s="276"/>
      <c r="C44" s="270"/>
      <c r="D44" s="266"/>
      <c r="E44" s="262"/>
      <c r="F44" s="264"/>
      <c r="G44" s="259"/>
      <c r="H44" s="77">
        <v>8960098115</v>
      </c>
      <c r="I44" s="170" t="s">
        <v>184</v>
      </c>
      <c r="J44" s="78">
        <v>6202.24</v>
      </c>
      <c r="K44" s="78">
        <v>5291.29</v>
      </c>
      <c r="L44" s="78"/>
      <c r="M44" s="23">
        <v>910.95</v>
      </c>
      <c r="N44" s="23"/>
      <c r="O44" s="13">
        <f t="shared" si="0"/>
        <v>5291.29</v>
      </c>
      <c r="P44" s="57"/>
    </row>
    <row r="45" spans="1:18" x14ac:dyDescent="0.2">
      <c r="A45" s="266"/>
      <c r="B45" s="276"/>
      <c r="C45" s="270"/>
      <c r="D45" s="266"/>
      <c r="E45" s="262"/>
      <c r="F45" s="264"/>
      <c r="G45" s="259"/>
      <c r="H45" s="27"/>
      <c r="I45" s="169"/>
      <c r="J45" s="28"/>
      <c r="K45" s="28"/>
      <c r="L45" s="28"/>
      <c r="M45" s="28"/>
      <c r="N45" s="28"/>
      <c r="O45" s="13"/>
      <c r="P45" s="57"/>
    </row>
    <row r="46" spans="1:18" x14ac:dyDescent="0.2">
      <c r="A46" s="266"/>
      <c r="B46" s="276"/>
      <c r="C46" s="270"/>
      <c r="D46" s="266"/>
      <c r="E46" s="262"/>
      <c r="F46" s="264"/>
      <c r="G46" s="259"/>
      <c r="H46" s="27"/>
      <c r="I46" s="169"/>
      <c r="J46" s="28"/>
      <c r="K46" s="28"/>
      <c r="L46" s="28"/>
      <c r="M46" s="28"/>
      <c r="N46" s="28"/>
      <c r="O46" s="13"/>
      <c r="P46" s="57"/>
    </row>
    <row r="47" spans="1:18" x14ac:dyDescent="0.2">
      <c r="A47" s="266"/>
      <c r="B47" s="276"/>
      <c r="C47" s="270"/>
      <c r="D47" s="266"/>
      <c r="E47" s="262"/>
      <c r="F47" s="264"/>
      <c r="G47" s="260"/>
      <c r="H47" s="27"/>
      <c r="I47" s="169"/>
      <c r="J47" s="28"/>
      <c r="K47" s="28"/>
      <c r="L47" s="28"/>
      <c r="M47" s="28"/>
      <c r="N47" s="28"/>
      <c r="O47" s="13"/>
      <c r="P47" s="57"/>
    </row>
    <row r="48" spans="1:18" x14ac:dyDescent="0.2">
      <c r="A48" s="56"/>
      <c r="B48" s="112" t="s">
        <v>13</v>
      </c>
      <c r="C48" s="117"/>
      <c r="D48" s="56"/>
      <c r="E48" s="149"/>
      <c r="F48" s="138"/>
      <c r="G48" s="55"/>
      <c r="H48" s="27"/>
      <c r="I48" s="169"/>
      <c r="J48" s="57">
        <f>SUM(J43:J47)</f>
        <v>12210.66</v>
      </c>
      <c r="K48" s="57">
        <f>SUM(K43:K47)</f>
        <v>5472.19</v>
      </c>
      <c r="L48" s="57">
        <f>SUM(L43:L47)</f>
        <v>0</v>
      </c>
      <c r="M48" s="57">
        <f>SUM(M43:M47)</f>
        <v>6738.47</v>
      </c>
      <c r="N48" s="57"/>
      <c r="O48" s="57">
        <f>SUM(O43:O47)</f>
        <v>5472.19</v>
      </c>
      <c r="P48" s="57"/>
      <c r="R48" s="2"/>
    </row>
    <row r="49" spans="1:16" x14ac:dyDescent="0.2">
      <c r="A49" s="265">
        <v>5</v>
      </c>
      <c r="B49" s="275" t="s">
        <v>30</v>
      </c>
      <c r="C49" s="305" t="s">
        <v>44</v>
      </c>
      <c r="D49" s="265">
        <v>214</v>
      </c>
      <c r="E49" s="258" t="s">
        <v>99</v>
      </c>
      <c r="F49" s="258" t="s">
        <v>44</v>
      </c>
      <c r="G49" s="277" t="s">
        <v>40</v>
      </c>
      <c r="H49" s="22">
        <v>20160129</v>
      </c>
      <c r="I49" s="171" t="s">
        <v>189</v>
      </c>
      <c r="J49" s="22">
        <v>12676.8</v>
      </c>
      <c r="K49" s="22">
        <v>12676.8</v>
      </c>
      <c r="L49" s="22"/>
      <c r="M49" s="22"/>
      <c r="N49" s="22"/>
      <c r="O49" s="23">
        <f>J49-L49-M49</f>
        <v>12676.8</v>
      </c>
      <c r="P49" s="57"/>
    </row>
    <row r="50" spans="1:16" x14ac:dyDescent="0.2">
      <c r="A50" s="266"/>
      <c r="B50" s="276"/>
      <c r="C50" s="306"/>
      <c r="D50" s="266"/>
      <c r="E50" s="259"/>
      <c r="F50" s="259"/>
      <c r="G50" s="278"/>
      <c r="H50" s="22"/>
      <c r="I50" s="171"/>
      <c r="J50" s="22"/>
      <c r="K50" s="22"/>
      <c r="L50" s="28"/>
      <c r="M50" s="28"/>
      <c r="N50" s="28"/>
      <c r="O50" s="23"/>
      <c r="P50" s="57"/>
    </row>
    <row r="51" spans="1:16" x14ac:dyDescent="0.2">
      <c r="A51" s="266"/>
      <c r="B51" s="276"/>
      <c r="C51" s="306"/>
      <c r="D51" s="266"/>
      <c r="E51" s="259"/>
      <c r="F51" s="259"/>
      <c r="G51" s="278"/>
      <c r="H51" s="27"/>
      <c r="I51" s="169"/>
      <c r="J51" s="28"/>
      <c r="K51" s="28"/>
      <c r="L51" s="28"/>
      <c r="M51" s="28"/>
      <c r="N51" s="28"/>
      <c r="O51" s="23"/>
      <c r="P51" s="57"/>
    </row>
    <row r="52" spans="1:16" x14ac:dyDescent="0.2">
      <c r="A52" s="266"/>
      <c r="B52" s="276"/>
      <c r="C52" s="306"/>
      <c r="D52" s="266"/>
      <c r="E52" s="259"/>
      <c r="F52" s="259"/>
      <c r="G52" s="278"/>
      <c r="H52" s="27"/>
      <c r="I52" s="169"/>
      <c r="J52" s="28"/>
      <c r="K52" s="28"/>
      <c r="L52" s="28"/>
      <c r="M52" s="28"/>
      <c r="N52" s="28"/>
      <c r="O52" s="23"/>
      <c r="P52" s="57"/>
    </row>
    <row r="53" spans="1:16" x14ac:dyDescent="0.2">
      <c r="A53" s="266"/>
      <c r="B53" s="276"/>
      <c r="C53" s="306"/>
      <c r="D53" s="266"/>
      <c r="E53" s="259"/>
      <c r="F53" s="259"/>
      <c r="G53" s="278"/>
      <c r="H53" s="27"/>
      <c r="I53" s="169"/>
      <c r="J53" s="28"/>
      <c r="K53" s="28"/>
      <c r="L53" s="28"/>
      <c r="M53" s="28"/>
      <c r="N53" s="28"/>
      <c r="O53" s="64"/>
      <c r="P53" s="57"/>
    </row>
    <row r="54" spans="1:16" x14ac:dyDescent="0.2">
      <c r="A54" s="266"/>
      <c r="B54" s="276"/>
      <c r="C54" s="306"/>
      <c r="D54" s="266"/>
      <c r="E54" s="260"/>
      <c r="F54" s="259"/>
      <c r="G54" s="278"/>
      <c r="H54" s="27"/>
      <c r="I54" s="169"/>
      <c r="J54" s="28"/>
      <c r="K54" s="28"/>
      <c r="L54" s="28"/>
      <c r="M54" s="28"/>
      <c r="N54" s="28"/>
      <c r="O54" s="28"/>
      <c r="P54" s="57"/>
    </row>
    <row r="55" spans="1:16" x14ac:dyDescent="0.2">
      <c r="A55" s="56"/>
      <c r="B55" s="112" t="s">
        <v>13</v>
      </c>
      <c r="C55" s="117"/>
      <c r="D55" s="56"/>
      <c r="E55" s="55"/>
      <c r="F55" s="138"/>
      <c r="G55" s="55"/>
      <c r="H55" s="27"/>
      <c r="I55" s="169"/>
      <c r="J55" s="57">
        <f>SUM(J49:J54)</f>
        <v>12676.8</v>
      </c>
      <c r="K55" s="57">
        <f>SUM(K49:K54)</f>
        <v>12676.8</v>
      </c>
      <c r="L55" s="57">
        <f>SUM(L49:L54)</f>
        <v>0</v>
      </c>
      <c r="M55" s="57">
        <f>SUM(M49:M54)</f>
        <v>0</v>
      </c>
      <c r="N55" s="57"/>
      <c r="O55" s="57">
        <f>SUM(O49:O54)</f>
        <v>12676.8</v>
      </c>
      <c r="P55" s="57"/>
    </row>
    <row r="56" spans="1:16" x14ac:dyDescent="0.2">
      <c r="A56" s="265">
        <v>6</v>
      </c>
      <c r="B56" s="275" t="s">
        <v>48</v>
      </c>
      <c r="C56" s="258" t="s">
        <v>16</v>
      </c>
      <c r="D56" s="307">
        <v>230</v>
      </c>
      <c r="E56" s="263" t="s">
        <v>99</v>
      </c>
      <c r="F56" s="258" t="s">
        <v>16</v>
      </c>
      <c r="G56" s="277" t="s">
        <v>26</v>
      </c>
      <c r="H56" s="27">
        <v>1020</v>
      </c>
      <c r="I56" s="169" t="s">
        <v>189</v>
      </c>
      <c r="J56" s="62">
        <v>1139.44</v>
      </c>
      <c r="K56" s="62">
        <v>1139.44</v>
      </c>
      <c r="L56" s="62"/>
      <c r="M56" s="62"/>
      <c r="N56" s="62"/>
      <c r="O56" s="62">
        <f>J56-L56-M56</f>
        <v>1139.44</v>
      </c>
      <c r="P56" s="57"/>
    </row>
    <row r="57" spans="1:16" x14ac:dyDescent="0.2">
      <c r="A57" s="266"/>
      <c r="B57" s="276"/>
      <c r="C57" s="259"/>
      <c r="D57" s="308"/>
      <c r="E57" s="264"/>
      <c r="F57" s="259"/>
      <c r="G57" s="278"/>
      <c r="H57" s="27"/>
      <c r="I57" s="169"/>
      <c r="J57" s="62"/>
      <c r="K57" s="62"/>
      <c r="L57" s="62"/>
      <c r="M57" s="62"/>
      <c r="N57" s="62"/>
      <c r="O57" s="62"/>
      <c r="P57" s="57"/>
    </row>
    <row r="58" spans="1:16" x14ac:dyDescent="0.2">
      <c r="A58" s="266"/>
      <c r="B58" s="276"/>
      <c r="C58" s="259"/>
      <c r="D58" s="308"/>
      <c r="E58" s="264"/>
      <c r="F58" s="259"/>
      <c r="G58" s="278"/>
      <c r="H58" s="27"/>
      <c r="I58" s="169"/>
      <c r="J58" s="62"/>
      <c r="K58" s="62"/>
      <c r="L58" s="62"/>
      <c r="M58" s="62"/>
      <c r="N58" s="62"/>
      <c r="O58" s="62"/>
      <c r="P58" s="57"/>
    </row>
    <row r="59" spans="1:16" x14ac:dyDescent="0.2">
      <c r="A59" s="266"/>
      <c r="B59" s="276"/>
      <c r="C59" s="259"/>
      <c r="D59" s="308"/>
      <c r="E59" s="264"/>
      <c r="F59" s="259"/>
      <c r="G59" s="278"/>
      <c r="H59" s="27"/>
      <c r="I59" s="169"/>
      <c r="J59" s="62"/>
      <c r="K59" s="62"/>
      <c r="L59" s="62"/>
      <c r="M59" s="62"/>
      <c r="N59" s="62"/>
      <c r="O59" s="62"/>
      <c r="P59" s="57"/>
    </row>
    <row r="60" spans="1:16" x14ac:dyDescent="0.2">
      <c r="A60" s="266"/>
      <c r="B60" s="276"/>
      <c r="C60" s="259"/>
      <c r="D60" s="308"/>
      <c r="E60" s="264"/>
      <c r="F60" s="259"/>
      <c r="G60" s="278"/>
      <c r="H60" s="27"/>
      <c r="I60" s="169"/>
      <c r="J60" s="62"/>
      <c r="K60" s="62"/>
      <c r="L60" s="62"/>
      <c r="M60" s="62"/>
      <c r="N60" s="62"/>
      <c r="O60" s="62"/>
      <c r="P60" s="57"/>
    </row>
    <row r="61" spans="1:16" x14ac:dyDescent="0.2">
      <c r="A61" s="266"/>
      <c r="B61" s="276"/>
      <c r="C61" s="259"/>
      <c r="D61" s="308"/>
      <c r="E61" s="264"/>
      <c r="F61" s="259"/>
      <c r="G61" s="278"/>
      <c r="H61" s="27"/>
      <c r="I61" s="169"/>
      <c r="J61" s="62"/>
      <c r="K61" s="62"/>
      <c r="L61" s="62"/>
      <c r="M61" s="62"/>
      <c r="N61" s="62"/>
      <c r="O61" s="62"/>
      <c r="P61" s="57"/>
    </row>
    <row r="62" spans="1:16" x14ac:dyDescent="0.2">
      <c r="A62" s="266"/>
      <c r="B62" s="276"/>
      <c r="C62" s="260"/>
      <c r="D62" s="308"/>
      <c r="E62" s="309"/>
      <c r="F62" s="260"/>
      <c r="G62" s="278"/>
      <c r="H62" s="27"/>
      <c r="I62" s="169"/>
      <c r="J62" s="61"/>
      <c r="K62" s="61"/>
      <c r="L62" s="63"/>
      <c r="M62" s="63"/>
      <c r="N62" s="63"/>
      <c r="O62" s="61"/>
      <c r="P62" s="57"/>
    </row>
    <row r="63" spans="1:16" x14ac:dyDescent="0.2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SUM(J56:J62)</f>
        <v>1139.44</v>
      </c>
      <c r="K63" s="57">
        <f>SUM(K56:K62)</f>
        <v>1139.44</v>
      </c>
      <c r="L63" s="57">
        <f>SUM(L56:L62)</f>
        <v>0</v>
      </c>
      <c r="M63" s="57">
        <f>SUM(M56:M62)</f>
        <v>0</v>
      </c>
      <c r="N63" s="57"/>
      <c r="O63" s="57">
        <f>SUM(O56:O62)</f>
        <v>1139.44</v>
      </c>
      <c r="P63" s="57"/>
    </row>
    <row r="64" spans="1:16" ht="12.75" customHeight="1" x14ac:dyDescent="0.2">
      <c r="A64" s="265">
        <v>7</v>
      </c>
      <c r="B64" s="267" t="s">
        <v>95</v>
      </c>
      <c r="C64" s="269" t="s">
        <v>14</v>
      </c>
      <c r="D64" s="265">
        <v>646</v>
      </c>
      <c r="E64" s="263" t="s">
        <v>99</v>
      </c>
      <c r="F64" s="263" t="s">
        <v>14</v>
      </c>
      <c r="G64" s="277" t="s">
        <v>56</v>
      </c>
      <c r="H64" s="27">
        <v>2249</v>
      </c>
      <c r="I64" s="169" t="s">
        <v>199</v>
      </c>
      <c r="J64" s="28">
        <v>1698.32</v>
      </c>
      <c r="K64" s="28">
        <v>1698.32</v>
      </c>
      <c r="L64" s="28"/>
      <c r="M64" s="28"/>
      <c r="N64" s="28"/>
      <c r="O64" s="28">
        <f>J64-L64-M64</f>
        <v>1698.32</v>
      </c>
      <c r="P64" s="57"/>
    </row>
    <row r="65" spans="1:16" x14ac:dyDescent="0.2">
      <c r="A65" s="266"/>
      <c r="B65" s="268"/>
      <c r="C65" s="270"/>
      <c r="D65" s="266"/>
      <c r="E65" s="264"/>
      <c r="F65" s="264"/>
      <c r="G65" s="278"/>
      <c r="H65" s="27">
        <v>2256</v>
      </c>
      <c r="I65" s="169" t="s">
        <v>184</v>
      </c>
      <c r="J65" s="28">
        <v>1698.32</v>
      </c>
      <c r="K65" s="28">
        <v>1698.32</v>
      </c>
      <c r="L65" s="28"/>
      <c r="M65" s="28"/>
      <c r="N65" s="28"/>
      <c r="O65" s="28">
        <f>J65-L65-M65</f>
        <v>1698.32</v>
      </c>
      <c r="P65" s="57"/>
    </row>
    <row r="66" spans="1:16" x14ac:dyDescent="0.2">
      <c r="A66" s="266"/>
      <c r="B66" s="268"/>
      <c r="C66" s="270"/>
      <c r="D66" s="266"/>
      <c r="E66" s="264"/>
      <c r="F66" s="264"/>
      <c r="G66" s="278"/>
      <c r="H66" s="27">
        <v>2257</v>
      </c>
      <c r="I66" s="169" t="s">
        <v>184</v>
      </c>
      <c r="J66" s="28">
        <v>3784.84</v>
      </c>
      <c r="K66" s="28">
        <v>3784.84</v>
      </c>
      <c r="L66" s="28"/>
      <c r="M66" s="28"/>
      <c r="N66" s="28"/>
      <c r="O66" s="28">
        <f>J66-L66-M66</f>
        <v>3784.84</v>
      </c>
      <c r="P66" s="57"/>
    </row>
    <row r="67" spans="1:16" x14ac:dyDescent="0.2">
      <c r="A67" s="266"/>
      <c r="B67" s="268"/>
      <c r="C67" s="270"/>
      <c r="D67" s="266"/>
      <c r="E67" s="264"/>
      <c r="F67" s="264"/>
      <c r="G67" s="278"/>
      <c r="H67" s="27">
        <v>2258</v>
      </c>
      <c r="I67" s="169" t="s">
        <v>184</v>
      </c>
      <c r="J67" s="28">
        <v>3784.84</v>
      </c>
      <c r="K67" s="28">
        <v>3784.84</v>
      </c>
      <c r="L67" s="28"/>
      <c r="M67" s="28"/>
      <c r="N67" s="28"/>
      <c r="O67" s="28">
        <f>J67-L67-M67</f>
        <v>3784.84</v>
      </c>
      <c r="P67" s="57"/>
    </row>
    <row r="68" spans="1:16" x14ac:dyDescent="0.2">
      <c r="A68" s="266"/>
      <c r="B68" s="268"/>
      <c r="C68" s="270"/>
      <c r="D68" s="266"/>
      <c r="E68" s="264"/>
      <c r="F68" s="264"/>
      <c r="G68" s="278"/>
      <c r="H68" s="27"/>
      <c r="I68" s="169"/>
      <c r="J68" s="28"/>
      <c r="K68" s="28"/>
      <c r="L68" s="28"/>
      <c r="M68" s="28"/>
      <c r="N68" s="28"/>
      <c r="O68" s="28"/>
      <c r="P68" s="57"/>
    </row>
    <row r="69" spans="1:16" x14ac:dyDescent="0.2">
      <c r="A69" s="266"/>
      <c r="B69" s="268"/>
      <c r="C69" s="270"/>
      <c r="D69" s="266"/>
      <c r="E69" s="264"/>
      <c r="F69" s="264"/>
      <c r="G69" s="278"/>
      <c r="H69" s="27"/>
      <c r="I69" s="169"/>
      <c r="J69" s="28"/>
      <c r="K69" s="28"/>
      <c r="L69" s="28"/>
      <c r="M69" s="28"/>
      <c r="N69" s="28"/>
      <c r="O69" s="28"/>
      <c r="P69" s="57"/>
    </row>
    <row r="70" spans="1:16" x14ac:dyDescent="0.2">
      <c r="A70" s="56"/>
      <c r="B70" s="112" t="s">
        <v>13</v>
      </c>
      <c r="C70" s="117"/>
      <c r="D70" s="56"/>
      <c r="E70" s="55"/>
      <c r="F70" s="138"/>
      <c r="G70" s="55"/>
      <c r="H70" s="27"/>
      <c r="I70" s="169"/>
      <c r="J70" s="57">
        <f>SUM(J64:J69)</f>
        <v>10966.32</v>
      </c>
      <c r="K70" s="57">
        <f>SUM(K64:K69)</f>
        <v>10966.32</v>
      </c>
      <c r="L70" s="57">
        <f>SUM(L64:L69)</f>
        <v>0</v>
      </c>
      <c r="M70" s="57">
        <f>SUM(M64:M69)</f>
        <v>0</v>
      </c>
      <c r="N70" s="57"/>
      <c r="O70" s="57">
        <f>SUM(O64:O69)</f>
        <v>10966.32</v>
      </c>
      <c r="P70" s="57"/>
    </row>
    <row r="71" spans="1:16" x14ac:dyDescent="0.2">
      <c r="A71" s="265">
        <v>8</v>
      </c>
      <c r="B71" s="275" t="s">
        <v>32</v>
      </c>
      <c r="C71" s="258" t="s">
        <v>16</v>
      </c>
      <c r="D71" s="265">
        <v>24</v>
      </c>
      <c r="E71" s="258" t="s">
        <v>99</v>
      </c>
      <c r="F71" s="258" t="s">
        <v>16</v>
      </c>
      <c r="G71" s="277" t="s">
        <v>66</v>
      </c>
      <c r="H71" s="162">
        <v>90108</v>
      </c>
      <c r="I71" s="172" t="s">
        <v>182</v>
      </c>
      <c r="J71" s="144">
        <v>29753.8</v>
      </c>
      <c r="K71" s="144">
        <v>29753.8</v>
      </c>
      <c r="L71" s="28"/>
      <c r="M71" s="28"/>
      <c r="N71" s="28"/>
      <c r="O71" s="28">
        <f>K71-L71-M71</f>
        <v>29753.8</v>
      </c>
      <c r="P71" s="57"/>
    </row>
    <row r="72" spans="1:16" x14ac:dyDescent="0.2">
      <c r="A72" s="266"/>
      <c r="B72" s="276"/>
      <c r="C72" s="259"/>
      <c r="D72" s="266"/>
      <c r="E72" s="259"/>
      <c r="F72" s="259"/>
      <c r="G72" s="278"/>
      <c r="H72" s="27">
        <v>90716</v>
      </c>
      <c r="I72" s="169" t="s">
        <v>182</v>
      </c>
      <c r="J72" s="28">
        <v>959.8</v>
      </c>
      <c r="K72" s="28">
        <v>959.8</v>
      </c>
      <c r="L72" s="28"/>
      <c r="M72" s="28"/>
      <c r="N72" s="28"/>
      <c r="O72" s="28">
        <f>K72-L72-M72</f>
        <v>959.8</v>
      </c>
      <c r="P72" s="57"/>
    </row>
    <row r="73" spans="1:16" x14ac:dyDescent="0.2">
      <c r="A73" s="266"/>
      <c r="B73" s="276"/>
      <c r="C73" s="259"/>
      <c r="D73" s="266"/>
      <c r="E73" s="259"/>
      <c r="F73" s="259"/>
      <c r="G73" s="278"/>
      <c r="H73" s="77">
        <v>91459</v>
      </c>
      <c r="I73" s="170" t="s">
        <v>182</v>
      </c>
      <c r="J73" s="78">
        <v>959.8</v>
      </c>
      <c r="K73" s="78">
        <v>959.8</v>
      </c>
      <c r="L73" s="161"/>
      <c r="M73" s="161"/>
      <c r="N73" s="161"/>
      <c r="O73" s="28">
        <f>K73-L73-M73</f>
        <v>959.8</v>
      </c>
      <c r="P73" s="57"/>
    </row>
    <row r="74" spans="1:16" x14ac:dyDescent="0.2">
      <c r="A74" s="266"/>
      <c r="B74" s="276"/>
      <c r="C74" s="259"/>
      <c r="D74" s="266"/>
      <c r="E74" s="259"/>
      <c r="F74" s="259"/>
      <c r="G74" s="278"/>
      <c r="H74" s="162">
        <v>90109</v>
      </c>
      <c r="I74" s="172" t="s">
        <v>203</v>
      </c>
      <c r="J74" s="144">
        <v>959.8</v>
      </c>
      <c r="K74" s="144">
        <v>959.8</v>
      </c>
      <c r="L74" s="161"/>
      <c r="M74" s="161"/>
      <c r="N74" s="161"/>
      <c r="O74" s="28">
        <f>K74-L74-M74</f>
        <v>959.8</v>
      </c>
      <c r="P74" s="57"/>
    </row>
    <row r="75" spans="1:16" x14ac:dyDescent="0.2">
      <c r="A75" s="266"/>
      <c r="B75" s="276"/>
      <c r="C75" s="259"/>
      <c r="D75" s="266"/>
      <c r="E75" s="259"/>
      <c r="F75" s="259"/>
      <c r="G75" s="278"/>
      <c r="H75" s="162">
        <v>90110</v>
      </c>
      <c r="I75" s="172" t="s">
        <v>204</v>
      </c>
      <c r="J75" s="144">
        <v>14397</v>
      </c>
      <c r="K75" s="144">
        <v>14397</v>
      </c>
      <c r="L75" s="161"/>
      <c r="M75" s="161"/>
      <c r="N75" s="161"/>
      <c r="O75" s="28">
        <f>K75-L75-M75</f>
        <v>14397</v>
      </c>
      <c r="P75" s="57"/>
    </row>
    <row r="76" spans="1:16" x14ac:dyDescent="0.2">
      <c r="A76" s="266"/>
      <c r="B76" s="276"/>
      <c r="C76" s="259"/>
      <c r="D76" s="266"/>
      <c r="E76" s="259"/>
      <c r="F76" s="259"/>
      <c r="G76" s="278"/>
      <c r="H76" s="162"/>
      <c r="I76" s="172"/>
      <c r="J76" s="162"/>
      <c r="K76" s="162"/>
      <c r="L76" s="161"/>
      <c r="M76" s="161"/>
      <c r="N76" s="161"/>
      <c r="O76" s="28"/>
      <c r="P76" s="57"/>
    </row>
    <row r="77" spans="1:16" x14ac:dyDescent="0.2">
      <c r="A77" s="266"/>
      <c r="B77" s="276"/>
      <c r="C77" s="259"/>
      <c r="D77" s="266"/>
      <c r="E77" s="260"/>
      <c r="F77" s="259"/>
      <c r="G77" s="278"/>
      <c r="H77" s="65"/>
      <c r="I77" s="173"/>
      <c r="J77" s="65"/>
      <c r="K77" s="65"/>
      <c r="L77" s="28"/>
      <c r="M77" s="28"/>
      <c r="N77" s="28"/>
      <c r="O77" s="28"/>
      <c r="P77" s="57"/>
    </row>
    <row r="78" spans="1:16" x14ac:dyDescent="0.2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SUM(J71:J77)</f>
        <v>47030.2</v>
      </c>
      <c r="K78" s="57">
        <f>SUM(K71:K77)</f>
        <v>47030.2</v>
      </c>
      <c r="L78" s="57">
        <f>SUM(L71:L77)</f>
        <v>0</v>
      </c>
      <c r="M78" s="57">
        <f>SUM(M71:M77)</f>
        <v>0</v>
      </c>
      <c r="N78" s="57"/>
      <c r="O78" s="57">
        <f>SUM(O71:O77)</f>
        <v>47030.2</v>
      </c>
      <c r="P78" s="57"/>
    </row>
    <row r="79" spans="1:16" x14ac:dyDescent="0.2">
      <c r="A79" s="265">
        <v>9</v>
      </c>
      <c r="B79" s="275" t="s">
        <v>117</v>
      </c>
      <c r="C79" s="258" t="s">
        <v>118</v>
      </c>
      <c r="D79" s="265">
        <v>935</v>
      </c>
      <c r="E79" s="258" t="s">
        <v>119</v>
      </c>
      <c r="F79" s="258" t="s">
        <v>44</v>
      </c>
      <c r="G79" s="277" t="s">
        <v>120</v>
      </c>
      <c r="H79" s="27">
        <v>22</v>
      </c>
      <c r="I79" s="169" t="s">
        <v>194</v>
      </c>
      <c r="J79" s="28">
        <v>1187.94</v>
      </c>
      <c r="K79" s="28">
        <v>1187.94</v>
      </c>
      <c r="L79" s="28"/>
      <c r="M79" s="28"/>
      <c r="N79" s="28"/>
      <c r="O79" s="28">
        <f>J79-L79-M79</f>
        <v>1187.94</v>
      </c>
      <c r="P79" s="57"/>
    </row>
    <row r="80" spans="1:16" x14ac:dyDescent="0.2">
      <c r="A80" s="266"/>
      <c r="B80" s="276"/>
      <c r="C80" s="259"/>
      <c r="D80" s="266"/>
      <c r="E80" s="259"/>
      <c r="F80" s="259"/>
      <c r="G80" s="278"/>
      <c r="H80" s="27">
        <v>24</v>
      </c>
      <c r="I80" s="169" t="s">
        <v>190</v>
      </c>
      <c r="J80" s="28">
        <v>1056.4000000000001</v>
      </c>
      <c r="K80" s="28">
        <v>1056.4000000000001</v>
      </c>
      <c r="L80" s="28"/>
      <c r="M80" s="28"/>
      <c r="N80" s="28"/>
      <c r="O80" s="28">
        <f>J80-L80-M80</f>
        <v>1056.4000000000001</v>
      </c>
      <c r="P80" s="57"/>
    </row>
    <row r="81" spans="1:16" x14ac:dyDescent="0.2">
      <c r="A81" s="266"/>
      <c r="B81" s="276"/>
      <c r="C81" s="259"/>
      <c r="D81" s="266"/>
      <c r="E81" s="259"/>
      <c r="F81" s="259"/>
      <c r="G81" s="278"/>
      <c r="H81" s="5"/>
      <c r="I81" s="174"/>
      <c r="J81" s="5"/>
      <c r="K81" s="5"/>
      <c r="L81" s="28"/>
      <c r="M81" s="28"/>
      <c r="N81" s="28"/>
      <c r="O81" s="28"/>
      <c r="P81" s="57"/>
    </row>
    <row r="82" spans="1:16" x14ac:dyDescent="0.2">
      <c r="A82" s="266"/>
      <c r="B82" s="276"/>
      <c r="C82" s="259"/>
      <c r="D82" s="266"/>
      <c r="E82" s="259"/>
      <c r="F82" s="259"/>
      <c r="G82" s="278"/>
      <c r="H82" s="65"/>
      <c r="I82" s="173"/>
      <c r="J82" s="65"/>
      <c r="K82" s="65"/>
      <c r="L82" s="28"/>
      <c r="M82" s="28"/>
      <c r="N82" s="28"/>
      <c r="O82" s="28"/>
      <c r="P82" s="57"/>
    </row>
    <row r="83" spans="1:16" x14ac:dyDescent="0.2">
      <c r="A83" s="266"/>
      <c r="B83" s="276"/>
      <c r="C83" s="259"/>
      <c r="D83" s="266"/>
      <c r="E83" s="260"/>
      <c r="F83" s="259"/>
      <c r="G83" s="278"/>
      <c r="H83" s="65"/>
      <c r="I83" s="173"/>
      <c r="J83" s="65"/>
      <c r="K83" s="65"/>
      <c r="L83" s="28"/>
      <c r="M83" s="28"/>
      <c r="N83" s="28"/>
      <c r="O83" s="28"/>
      <c r="P83" s="57"/>
    </row>
    <row r="84" spans="1:16" x14ac:dyDescent="0.2">
      <c r="A84" s="56"/>
      <c r="B84" s="112" t="s">
        <v>13</v>
      </c>
      <c r="C84" s="117"/>
      <c r="D84" s="56"/>
      <c r="E84" s="55"/>
      <c r="F84" s="138"/>
      <c r="G84" s="55"/>
      <c r="H84" s="27"/>
      <c r="I84" s="169"/>
      <c r="J84" s="57">
        <f>SUM(J79:J83)</f>
        <v>2244.34</v>
      </c>
      <c r="K84" s="57">
        <f>SUM(K79:K83)</f>
        <v>2244.34</v>
      </c>
      <c r="L84" s="57">
        <f>SUM(L79:L83)</f>
        <v>0</v>
      </c>
      <c r="M84" s="57">
        <f>SUM(M79:M83)</f>
        <v>0</v>
      </c>
      <c r="N84" s="57"/>
      <c r="O84" s="57">
        <f>SUM(O79:O83)</f>
        <v>2244.34</v>
      </c>
      <c r="P84" s="57"/>
    </row>
    <row r="85" spans="1:16" x14ac:dyDescent="0.2">
      <c r="A85" s="265">
        <v>10</v>
      </c>
      <c r="B85" s="275" t="s">
        <v>28</v>
      </c>
      <c r="C85" s="305" t="s">
        <v>14</v>
      </c>
      <c r="D85" s="265">
        <v>215</v>
      </c>
      <c r="E85" s="261" t="s">
        <v>99</v>
      </c>
      <c r="F85" s="258" t="s">
        <v>14</v>
      </c>
      <c r="G85" s="277" t="s">
        <v>146</v>
      </c>
      <c r="H85" s="27">
        <v>1329893</v>
      </c>
      <c r="I85" s="169" t="s">
        <v>191</v>
      </c>
      <c r="J85" s="28">
        <v>3839.2</v>
      </c>
      <c r="K85" s="28">
        <v>3839.2</v>
      </c>
      <c r="L85" s="28"/>
      <c r="M85" s="28"/>
      <c r="N85" s="28"/>
      <c r="O85" s="28">
        <f>J85-L85-M85</f>
        <v>3839.2</v>
      </c>
      <c r="P85" s="57"/>
    </row>
    <row r="86" spans="1:16" x14ac:dyDescent="0.2">
      <c r="A86" s="266"/>
      <c r="B86" s="276"/>
      <c r="C86" s="306"/>
      <c r="D86" s="266"/>
      <c r="E86" s="262"/>
      <c r="F86" s="259"/>
      <c r="G86" s="278"/>
      <c r="H86" s="27">
        <v>1330817</v>
      </c>
      <c r="I86" s="169" t="s">
        <v>189</v>
      </c>
      <c r="J86" s="28">
        <v>1919.6</v>
      </c>
      <c r="K86" s="28">
        <v>1919.6</v>
      </c>
      <c r="L86" s="28"/>
      <c r="M86" s="28"/>
      <c r="N86" s="28"/>
      <c r="O86" s="28">
        <f>J86-L86-M86</f>
        <v>1919.6</v>
      </c>
      <c r="P86" s="57"/>
    </row>
    <row r="87" spans="1:16" x14ac:dyDescent="0.2">
      <c r="A87" s="266"/>
      <c r="B87" s="276"/>
      <c r="C87" s="306"/>
      <c r="D87" s="266"/>
      <c r="E87" s="262"/>
      <c r="F87" s="259"/>
      <c r="G87" s="278"/>
      <c r="H87" s="27"/>
      <c r="I87" s="169"/>
      <c r="J87" s="28"/>
      <c r="K87" s="28"/>
      <c r="L87" s="28"/>
      <c r="M87" s="28"/>
      <c r="N87" s="28"/>
      <c r="O87" s="28"/>
      <c r="P87" s="57"/>
    </row>
    <row r="88" spans="1:16" x14ac:dyDescent="0.2">
      <c r="A88" s="266"/>
      <c r="B88" s="276"/>
      <c r="C88" s="306"/>
      <c r="D88" s="266"/>
      <c r="E88" s="262"/>
      <c r="F88" s="259"/>
      <c r="G88" s="278"/>
      <c r="H88" s="27"/>
      <c r="I88" s="169"/>
      <c r="J88" s="28"/>
      <c r="K88" s="28"/>
      <c r="L88" s="28"/>
      <c r="M88" s="28"/>
      <c r="N88" s="28"/>
      <c r="O88" s="28"/>
      <c r="P88" s="57"/>
    </row>
    <row r="89" spans="1:16" x14ac:dyDescent="0.2">
      <c r="A89" s="266"/>
      <c r="B89" s="276"/>
      <c r="C89" s="306"/>
      <c r="D89" s="266"/>
      <c r="E89" s="262"/>
      <c r="F89" s="259"/>
      <c r="G89" s="278"/>
      <c r="H89" s="27"/>
      <c r="I89" s="169"/>
      <c r="J89" s="28"/>
      <c r="K89" s="28"/>
      <c r="L89" s="28"/>
      <c r="M89" s="28"/>
      <c r="N89" s="28"/>
      <c r="O89" s="28"/>
      <c r="P89" s="57"/>
    </row>
    <row r="90" spans="1:16" x14ac:dyDescent="0.2">
      <c r="A90" s="266"/>
      <c r="B90" s="276"/>
      <c r="C90" s="306"/>
      <c r="D90" s="266"/>
      <c r="E90" s="262"/>
      <c r="F90" s="259"/>
      <c r="G90" s="278"/>
      <c r="H90" s="27"/>
      <c r="I90" s="169"/>
      <c r="J90" s="28"/>
      <c r="K90" s="28"/>
      <c r="L90" s="28"/>
      <c r="M90" s="28"/>
      <c r="N90" s="28"/>
      <c r="O90" s="28"/>
      <c r="P90" s="57"/>
    </row>
    <row r="91" spans="1:16" x14ac:dyDescent="0.2">
      <c r="A91" s="68"/>
      <c r="B91" s="111"/>
      <c r="C91" s="130"/>
      <c r="D91" s="68"/>
      <c r="E91" s="82"/>
      <c r="F91" s="127"/>
      <c r="G91" s="83"/>
      <c r="H91" s="27"/>
      <c r="I91" s="169"/>
      <c r="J91" s="28"/>
      <c r="K91" s="28"/>
      <c r="L91" s="28"/>
      <c r="M91" s="28"/>
      <c r="N91" s="28"/>
      <c r="O91" s="28"/>
      <c r="P91" s="57"/>
    </row>
    <row r="92" spans="1:16" x14ac:dyDescent="0.2">
      <c r="A92" s="54"/>
      <c r="B92" s="108" t="s">
        <v>13</v>
      </c>
      <c r="C92" s="115"/>
      <c r="D92" s="54"/>
      <c r="E92" s="54"/>
      <c r="F92" s="154"/>
      <c r="G92" s="56"/>
      <c r="H92" s="27"/>
      <c r="I92" s="169"/>
      <c r="J92" s="57">
        <f>SUM(J85:J90)</f>
        <v>5758.7999999999993</v>
      </c>
      <c r="K92" s="57">
        <f>SUM(K85:K90)</f>
        <v>5758.7999999999993</v>
      </c>
      <c r="L92" s="57">
        <f>SUM(L85:L90)</f>
        <v>0</v>
      </c>
      <c r="M92" s="57">
        <f>SUM(M85:M90)</f>
        <v>0</v>
      </c>
      <c r="N92" s="57"/>
      <c r="O92" s="57">
        <f>SUM(O85:O90)</f>
        <v>5758.7999999999993</v>
      </c>
      <c r="P92" s="57"/>
    </row>
    <row r="93" spans="1:16" x14ac:dyDescent="0.2">
      <c r="A93" s="265">
        <v>11</v>
      </c>
      <c r="B93" s="275" t="s">
        <v>87</v>
      </c>
      <c r="C93" s="269" t="s">
        <v>14</v>
      </c>
      <c r="D93" s="277">
        <v>620</v>
      </c>
      <c r="E93" s="277" t="s">
        <v>99</v>
      </c>
      <c r="F93" s="263" t="s">
        <v>14</v>
      </c>
      <c r="G93" s="277" t="s">
        <v>67</v>
      </c>
      <c r="H93" s="27">
        <v>3024</v>
      </c>
      <c r="I93" s="169" t="s">
        <v>140</v>
      </c>
      <c r="J93" s="28">
        <v>193.82</v>
      </c>
      <c r="K93" s="28">
        <v>0</v>
      </c>
      <c r="L93" s="28"/>
      <c r="M93" s="28">
        <v>193.82</v>
      </c>
      <c r="N93" s="28"/>
      <c r="O93" s="28">
        <f t="shared" ref="O93:O113" si="3">J93-L93-M93</f>
        <v>0</v>
      </c>
      <c r="P93" s="27"/>
    </row>
    <row r="94" spans="1:16" x14ac:dyDescent="0.2">
      <c r="A94" s="266"/>
      <c r="B94" s="276"/>
      <c r="C94" s="303"/>
      <c r="D94" s="278"/>
      <c r="E94" s="278"/>
      <c r="F94" s="304"/>
      <c r="G94" s="278"/>
      <c r="H94" s="27">
        <v>3672</v>
      </c>
      <c r="I94" s="169" t="s">
        <v>155</v>
      </c>
      <c r="J94" s="28">
        <v>148.59</v>
      </c>
      <c r="K94" s="28">
        <v>148.59</v>
      </c>
      <c r="L94" s="27"/>
      <c r="M94" s="28"/>
      <c r="N94" s="28"/>
      <c r="O94" s="28">
        <f t="shared" si="3"/>
        <v>148.59</v>
      </c>
      <c r="P94" s="27"/>
    </row>
    <row r="95" spans="1:16" x14ac:dyDescent="0.2">
      <c r="A95" s="266"/>
      <c r="B95" s="276"/>
      <c r="C95" s="303"/>
      <c r="D95" s="278"/>
      <c r="E95" s="278"/>
      <c r="F95" s="304"/>
      <c r="G95" s="278"/>
      <c r="H95" s="27">
        <v>3673</v>
      </c>
      <c r="I95" s="169" t="s">
        <v>155</v>
      </c>
      <c r="J95" s="28">
        <v>646.04</v>
      </c>
      <c r="K95" s="28">
        <v>646.04</v>
      </c>
      <c r="L95" s="27"/>
      <c r="M95" s="28"/>
      <c r="N95" s="28"/>
      <c r="O95" s="28">
        <f t="shared" si="3"/>
        <v>646.04</v>
      </c>
      <c r="P95" s="27"/>
    </row>
    <row r="96" spans="1:16" x14ac:dyDescent="0.2">
      <c r="A96" s="266"/>
      <c r="B96" s="276"/>
      <c r="C96" s="303"/>
      <c r="D96" s="278"/>
      <c r="E96" s="278"/>
      <c r="F96" s="304"/>
      <c r="G96" s="278"/>
      <c r="H96" s="27">
        <v>3674</v>
      </c>
      <c r="I96" s="169" t="s">
        <v>155</v>
      </c>
      <c r="J96" s="28">
        <v>135.66999999999999</v>
      </c>
      <c r="K96" s="28">
        <v>135.66999999999999</v>
      </c>
      <c r="L96" s="27"/>
      <c r="M96" s="28"/>
      <c r="N96" s="28"/>
      <c r="O96" s="28">
        <f t="shared" si="3"/>
        <v>135.66999999999999</v>
      </c>
      <c r="P96" s="27"/>
    </row>
    <row r="97" spans="1:16" x14ac:dyDescent="0.2">
      <c r="A97" s="266"/>
      <c r="B97" s="276"/>
      <c r="C97" s="303"/>
      <c r="D97" s="278"/>
      <c r="E97" s="278"/>
      <c r="F97" s="304"/>
      <c r="G97" s="278"/>
      <c r="H97" s="27">
        <v>3675</v>
      </c>
      <c r="I97" s="169" t="s">
        <v>155</v>
      </c>
      <c r="J97" s="28">
        <v>723.56</v>
      </c>
      <c r="K97" s="28">
        <v>723.56</v>
      </c>
      <c r="L97" s="27"/>
      <c r="M97" s="28"/>
      <c r="N97" s="28"/>
      <c r="O97" s="28">
        <f t="shared" si="3"/>
        <v>723.56</v>
      </c>
      <c r="P97" s="27"/>
    </row>
    <row r="98" spans="1:16" x14ac:dyDescent="0.2">
      <c r="A98" s="266"/>
      <c r="B98" s="276"/>
      <c r="C98" s="303"/>
      <c r="D98" s="278"/>
      <c r="E98" s="278"/>
      <c r="F98" s="304"/>
      <c r="G98" s="278"/>
      <c r="H98" s="27">
        <v>3676</v>
      </c>
      <c r="I98" s="169" t="s">
        <v>155</v>
      </c>
      <c r="J98" s="28">
        <v>142.13</v>
      </c>
      <c r="K98" s="28">
        <v>142.13</v>
      </c>
      <c r="L98" s="27"/>
      <c r="M98" s="28"/>
      <c r="N98" s="28"/>
      <c r="O98" s="28">
        <f t="shared" si="3"/>
        <v>142.13</v>
      </c>
      <c r="P98" s="27"/>
    </row>
    <row r="99" spans="1:16" x14ac:dyDescent="0.2">
      <c r="A99" s="266"/>
      <c r="B99" s="276"/>
      <c r="C99" s="303"/>
      <c r="D99" s="278"/>
      <c r="E99" s="278"/>
      <c r="F99" s="304"/>
      <c r="G99" s="278"/>
      <c r="H99" s="27">
        <v>3677</v>
      </c>
      <c r="I99" s="169" t="s">
        <v>155</v>
      </c>
      <c r="J99" s="28">
        <v>174.43</v>
      </c>
      <c r="K99" s="28">
        <v>174.43</v>
      </c>
      <c r="L99" s="27"/>
      <c r="M99" s="28"/>
      <c r="N99" s="28"/>
      <c r="O99" s="28">
        <f t="shared" si="3"/>
        <v>174.43</v>
      </c>
      <c r="P99" s="27"/>
    </row>
    <row r="100" spans="1:16" x14ac:dyDescent="0.2">
      <c r="A100" s="266"/>
      <c r="B100" s="276"/>
      <c r="C100" s="303"/>
      <c r="D100" s="278"/>
      <c r="E100" s="278"/>
      <c r="F100" s="304"/>
      <c r="G100" s="278"/>
      <c r="H100" s="27">
        <v>3678</v>
      </c>
      <c r="I100" s="169" t="s">
        <v>155</v>
      </c>
      <c r="J100" s="28">
        <v>9930.08</v>
      </c>
      <c r="K100" s="28">
        <v>9930.08</v>
      </c>
      <c r="L100" s="27"/>
      <c r="M100" s="28"/>
      <c r="N100" s="28"/>
      <c r="O100" s="28">
        <f t="shared" si="3"/>
        <v>9930.08</v>
      </c>
      <c r="P100" s="27"/>
    </row>
    <row r="101" spans="1:16" x14ac:dyDescent="0.2">
      <c r="A101" s="266"/>
      <c r="B101" s="276"/>
      <c r="C101" s="303"/>
      <c r="D101" s="278"/>
      <c r="E101" s="278"/>
      <c r="F101" s="304"/>
      <c r="G101" s="278"/>
      <c r="H101" s="27">
        <v>3679</v>
      </c>
      <c r="I101" s="169" t="s">
        <v>155</v>
      </c>
      <c r="J101" s="28">
        <v>7558.98</v>
      </c>
      <c r="K101" s="28">
        <v>7558.98</v>
      </c>
      <c r="L101" s="27"/>
      <c r="M101" s="28"/>
      <c r="N101" s="28"/>
      <c r="O101" s="28">
        <f t="shared" si="3"/>
        <v>7558.98</v>
      </c>
      <c r="P101" s="27"/>
    </row>
    <row r="102" spans="1:16" x14ac:dyDescent="0.2">
      <c r="A102" s="266"/>
      <c r="B102" s="276"/>
      <c r="C102" s="303"/>
      <c r="D102" s="278"/>
      <c r="E102" s="278"/>
      <c r="F102" s="304"/>
      <c r="G102" s="278"/>
      <c r="H102" s="27">
        <v>4302</v>
      </c>
      <c r="I102" s="169" t="s">
        <v>184</v>
      </c>
      <c r="J102" s="28">
        <v>4457.8599999999997</v>
      </c>
      <c r="K102" s="28">
        <v>4264.04</v>
      </c>
      <c r="L102" s="27"/>
      <c r="M102" s="28">
        <v>193.82</v>
      </c>
      <c r="N102" s="28">
        <v>142.13</v>
      </c>
      <c r="O102" s="28">
        <f>J102-L102-M102-N102</f>
        <v>4121.91</v>
      </c>
      <c r="P102" s="27"/>
    </row>
    <row r="103" spans="1:16" x14ac:dyDescent="0.2">
      <c r="A103" s="266"/>
      <c r="B103" s="276"/>
      <c r="C103" s="303"/>
      <c r="D103" s="278"/>
      <c r="E103" s="278"/>
      <c r="F103" s="304"/>
      <c r="G103" s="278"/>
      <c r="H103" s="27">
        <v>4303</v>
      </c>
      <c r="I103" s="169" t="s">
        <v>184</v>
      </c>
      <c r="J103" s="28">
        <v>6182.55</v>
      </c>
      <c r="K103" s="28">
        <v>5807.85</v>
      </c>
      <c r="L103" s="27"/>
      <c r="M103" s="28">
        <v>374.7</v>
      </c>
      <c r="N103" s="28"/>
      <c r="O103" s="28">
        <f t="shared" si="3"/>
        <v>5807.85</v>
      </c>
      <c r="P103" s="27"/>
    </row>
    <row r="104" spans="1:16" x14ac:dyDescent="0.2">
      <c r="A104" s="266"/>
      <c r="B104" s="276"/>
      <c r="C104" s="303"/>
      <c r="D104" s="278"/>
      <c r="E104" s="278"/>
      <c r="F104" s="304"/>
      <c r="G104" s="278"/>
      <c r="H104" s="27">
        <v>4304</v>
      </c>
      <c r="I104" s="169" t="s">
        <v>184</v>
      </c>
      <c r="J104" s="28">
        <v>1046.58</v>
      </c>
      <c r="K104" s="28">
        <v>1046.58</v>
      </c>
      <c r="L104" s="27"/>
      <c r="M104" s="28"/>
      <c r="N104" s="28"/>
      <c r="O104" s="28">
        <f t="shared" si="3"/>
        <v>1046.58</v>
      </c>
      <c r="P104" s="27"/>
    </row>
    <row r="105" spans="1:16" x14ac:dyDescent="0.2">
      <c r="A105" s="266"/>
      <c r="B105" s="276"/>
      <c r="C105" s="303"/>
      <c r="D105" s="278"/>
      <c r="E105" s="278"/>
      <c r="F105" s="304"/>
      <c r="G105" s="278"/>
      <c r="H105" s="27">
        <v>4305</v>
      </c>
      <c r="I105" s="169" t="s">
        <v>184</v>
      </c>
      <c r="J105" s="28">
        <v>1492.37</v>
      </c>
      <c r="K105" s="28">
        <v>1492.37</v>
      </c>
      <c r="L105" s="27"/>
      <c r="M105" s="28"/>
      <c r="N105" s="28"/>
      <c r="O105" s="28">
        <f t="shared" si="3"/>
        <v>1492.37</v>
      </c>
      <c r="P105" s="27"/>
    </row>
    <row r="106" spans="1:16" x14ac:dyDescent="0.2">
      <c r="A106" s="266"/>
      <c r="B106" s="276"/>
      <c r="C106" s="303"/>
      <c r="D106" s="278"/>
      <c r="E106" s="278"/>
      <c r="F106" s="304"/>
      <c r="G106" s="278"/>
      <c r="H106" s="27">
        <v>4306</v>
      </c>
      <c r="I106" s="169" t="s">
        <v>184</v>
      </c>
      <c r="J106" s="28">
        <v>465.15</v>
      </c>
      <c r="K106" s="28">
        <v>465.15</v>
      </c>
      <c r="L106" s="27"/>
      <c r="M106" s="28"/>
      <c r="N106" s="28"/>
      <c r="O106" s="28">
        <f t="shared" si="3"/>
        <v>465.15</v>
      </c>
      <c r="P106" s="27"/>
    </row>
    <row r="107" spans="1:16" x14ac:dyDescent="0.2">
      <c r="A107" s="266"/>
      <c r="B107" s="276"/>
      <c r="C107" s="303"/>
      <c r="D107" s="278"/>
      <c r="E107" s="278"/>
      <c r="F107" s="304"/>
      <c r="G107" s="278"/>
      <c r="H107" s="27">
        <v>4307</v>
      </c>
      <c r="I107" s="169" t="s">
        <v>184</v>
      </c>
      <c r="J107" s="28">
        <v>807.55</v>
      </c>
      <c r="K107" s="28">
        <v>807.55</v>
      </c>
      <c r="L107" s="27"/>
      <c r="M107" s="28"/>
      <c r="N107" s="28"/>
      <c r="O107" s="28">
        <f t="shared" si="3"/>
        <v>807.55</v>
      </c>
      <c r="P107" s="27"/>
    </row>
    <row r="108" spans="1:16" x14ac:dyDescent="0.2">
      <c r="A108" s="266"/>
      <c r="B108" s="276"/>
      <c r="C108" s="303"/>
      <c r="D108" s="278"/>
      <c r="E108" s="278"/>
      <c r="F108" s="304"/>
      <c r="G108" s="278"/>
      <c r="H108" s="27">
        <v>4308</v>
      </c>
      <c r="I108" s="169" t="s">
        <v>184</v>
      </c>
      <c r="J108" s="28">
        <v>1175.79</v>
      </c>
      <c r="K108" s="28">
        <v>1175.79</v>
      </c>
      <c r="L108" s="27"/>
      <c r="M108" s="28"/>
      <c r="N108" s="28"/>
      <c r="O108" s="28">
        <f t="shared" si="3"/>
        <v>1175.79</v>
      </c>
      <c r="P108" s="27"/>
    </row>
    <row r="109" spans="1:16" x14ac:dyDescent="0.2">
      <c r="A109" s="266"/>
      <c r="B109" s="276"/>
      <c r="C109" s="303"/>
      <c r="D109" s="278"/>
      <c r="E109" s="278"/>
      <c r="F109" s="304"/>
      <c r="G109" s="278"/>
      <c r="H109" s="27">
        <v>4309</v>
      </c>
      <c r="I109" s="169" t="s">
        <v>184</v>
      </c>
      <c r="J109" s="28">
        <v>1628.01</v>
      </c>
      <c r="K109" s="28">
        <v>1628.01</v>
      </c>
      <c r="L109" s="27"/>
      <c r="M109" s="28"/>
      <c r="N109" s="28"/>
      <c r="O109" s="28">
        <f t="shared" si="3"/>
        <v>1628.01</v>
      </c>
      <c r="P109" s="27"/>
    </row>
    <row r="110" spans="1:16" x14ac:dyDescent="0.2">
      <c r="A110" s="266"/>
      <c r="B110" s="276"/>
      <c r="C110" s="303"/>
      <c r="D110" s="278"/>
      <c r="E110" s="278"/>
      <c r="F110" s="304"/>
      <c r="G110" s="278"/>
      <c r="H110" s="27">
        <v>4310</v>
      </c>
      <c r="I110" s="169" t="s">
        <v>184</v>
      </c>
      <c r="J110" s="28">
        <v>122.75</v>
      </c>
      <c r="K110" s="28">
        <v>122.75</v>
      </c>
      <c r="L110" s="27"/>
      <c r="M110" s="28"/>
      <c r="N110" s="28"/>
      <c r="O110" s="28">
        <f t="shared" si="3"/>
        <v>122.75</v>
      </c>
      <c r="P110" s="27"/>
    </row>
    <row r="111" spans="1:16" x14ac:dyDescent="0.2">
      <c r="A111" s="266"/>
      <c r="B111" s="276"/>
      <c r="C111" s="303"/>
      <c r="D111" s="278"/>
      <c r="E111" s="278"/>
      <c r="F111" s="304"/>
      <c r="G111" s="278"/>
      <c r="H111" s="27">
        <v>4311</v>
      </c>
      <c r="I111" s="169" t="s">
        <v>184</v>
      </c>
      <c r="J111" s="28">
        <v>193.82</v>
      </c>
      <c r="K111" s="28">
        <v>193.82</v>
      </c>
      <c r="L111" s="27"/>
      <c r="M111" s="28"/>
      <c r="N111" s="28"/>
      <c r="O111" s="28">
        <f t="shared" si="3"/>
        <v>193.82</v>
      </c>
      <c r="P111" s="27"/>
    </row>
    <row r="112" spans="1:16" x14ac:dyDescent="0.2">
      <c r="A112" s="266"/>
      <c r="B112" s="276"/>
      <c r="C112" s="303"/>
      <c r="D112" s="278"/>
      <c r="E112" s="278"/>
      <c r="F112" s="304"/>
      <c r="G112" s="278"/>
      <c r="H112" s="27">
        <v>4312</v>
      </c>
      <c r="I112" s="169" t="s">
        <v>184</v>
      </c>
      <c r="J112" s="28">
        <v>148.59</v>
      </c>
      <c r="K112" s="28">
        <v>148.59</v>
      </c>
      <c r="L112" s="27"/>
      <c r="M112" s="28"/>
      <c r="N112" s="28"/>
      <c r="O112" s="28">
        <f t="shared" si="3"/>
        <v>148.59</v>
      </c>
      <c r="P112" s="27"/>
    </row>
    <row r="113" spans="1:16" x14ac:dyDescent="0.2">
      <c r="A113" s="266"/>
      <c r="B113" s="276"/>
      <c r="C113" s="303"/>
      <c r="D113" s="278"/>
      <c r="E113" s="278"/>
      <c r="F113" s="304"/>
      <c r="G113" s="278"/>
      <c r="H113" s="27">
        <v>4313</v>
      </c>
      <c r="I113" s="169" t="s">
        <v>184</v>
      </c>
      <c r="J113" s="28">
        <v>348.86</v>
      </c>
      <c r="K113" s="28">
        <v>348.86</v>
      </c>
      <c r="L113" s="27"/>
      <c r="M113" s="28"/>
      <c r="N113" s="28"/>
      <c r="O113" s="28">
        <f t="shared" si="3"/>
        <v>348.86</v>
      </c>
      <c r="P113" s="27"/>
    </row>
    <row r="114" spans="1:16" x14ac:dyDescent="0.2">
      <c r="A114" s="266"/>
      <c r="B114" s="276"/>
      <c r="C114" s="303"/>
      <c r="D114" s="278"/>
      <c r="E114" s="278"/>
      <c r="F114" s="304"/>
      <c r="G114" s="278"/>
      <c r="H114" s="27"/>
      <c r="I114" s="169"/>
      <c r="J114" s="28"/>
      <c r="K114" s="28"/>
      <c r="L114" s="27"/>
      <c r="M114" s="28"/>
      <c r="N114" s="28"/>
      <c r="O114" s="28"/>
      <c r="P114" s="27"/>
    </row>
    <row r="115" spans="1:16" x14ac:dyDescent="0.2">
      <c r="A115" s="266"/>
      <c r="B115" s="276"/>
      <c r="C115" s="303"/>
      <c r="D115" s="278"/>
      <c r="E115" s="278"/>
      <c r="F115" s="304"/>
      <c r="G115" s="278"/>
      <c r="H115" s="27"/>
      <c r="I115" s="169"/>
      <c r="J115" s="28"/>
      <c r="K115" s="28"/>
      <c r="L115" s="27"/>
      <c r="M115" s="28"/>
      <c r="N115" s="28"/>
      <c r="O115" s="28"/>
      <c r="P115" s="27"/>
    </row>
    <row r="116" spans="1:16" x14ac:dyDescent="0.2">
      <c r="A116" s="266"/>
      <c r="B116" s="276"/>
      <c r="C116" s="303"/>
      <c r="D116" s="278"/>
      <c r="E116" s="278"/>
      <c r="F116" s="304"/>
      <c r="G116" s="278"/>
      <c r="H116" s="27"/>
      <c r="I116" s="169"/>
      <c r="J116" s="28"/>
      <c r="K116" s="28"/>
      <c r="L116" s="27"/>
      <c r="M116" s="28"/>
      <c r="N116" s="28"/>
      <c r="O116" s="28"/>
      <c r="P116" s="27"/>
    </row>
    <row r="117" spans="1:16" x14ac:dyDescent="0.2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 t="shared" ref="J117:O117" si="4">SUM(J93:J116)</f>
        <v>37723.180000000008</v>
      </c>
      <c r="K117" s="24">
        <f t="shared" si="4"/>
        <v>36960.840000000004</v>
      </c>
      <c r="L117" s="24">
        <f t="shared" si="4"/>
        <v>0</v>
      </c>
      <c r="M117" s="24">
        <f t="shared" si="4"/>
        <v>762.33999999999992</v>
      </c>
      <c r="N117" s="24">
        <f t="shared" si="4"/>
        <v>142.13</v>
      </c>
      <c r="O117" s="24">
        <f t="shared" si="4"/>
        <v>36818.71</v>
      </c>
      <c r="P117" s="18"/>
    </row>
    <row r="118" spans="1:16" x14ac:dyDescent="0.2">
      <c r="A118" s="265">
        <v>12</v>
      </c>
      <c r="B118" s="275" t="s">
        <v>20</v>
      </c>
      <c r="C118" s="269" t="s">
        <v>14</v>
      </c>
      <c r="D118" s="265">
        <v>633</v>
      </c>
      <c r="E118" s="277" t="s">
        <v>99</v>
      </c>
      <c r="F118" s="263" t="s">
        <v>14</v>
      </c>
      <c r="G118" s="277" t="s">
        <v>25</v>
      </c>
      <c r="H118" s="27">
        <v>206523</v>
      </c>
      <c r="I118" s="169" t="s">
        <v>155</v>
      </c>
      <c r="J118" s="28">
        <v>1084.2</v>
      </c>
      <c r="K118" s="28">
        <v>1084.2</v>
      </c>
      <c r="L118" s="27"/>
      <c r="M118" s="28"/>
      <c r="N118" s="28"/>
      <c r="O118" s="28">
        <f>J118-L118-M118</f>
        <v>1084.2</v>
      </c>
      <c r="P118" s="27"/>
    </row>
    <row r="119" spans="1:16" x14ac:dyDescent="0.2">
      <c r="A119" s="266"/>
      <c r="B119" s="276"/>
      <c r="C119" s="270"/>
      <c r="D119" s="266"/>
      <c r="E119" s="278"/>
      <c r="F119" s="264"/>
      <c r="G119" s="278"/>
      <c r="H119" s="27">
        <v>206595</v>
      </c>
      <c r="I119" s="169" t="s">
        <v>189</v>
      </c>
      <c r="J119" s="28">
        <v>722.8</v>
      </c>
      <c r="K119" s="28">
        <v>722.8</v>
      </c>
      <c r="L119" s="27"/>
      <c r="M119" s="28"/>
      <c r="N119" s="28"/>
      <c r="O119" s="28">
        <f>J119-L119-M119</f>
        <v>722.8</v>
      </c>
      <c r="P119" s="27"/>
    </row>
    <row r="120" spans="1:16" x14ac:dyDescent="0.2">
      <c r="A120" s="266"/>
      <c r="B120" s="276"/>
      <c r="C120" s="270"/>
      <c r="D120" s="266"/>
      <c r="E120" s="278"/>
      <c r="F120" s="264"/>
      <c r="G120" s="278"/>
      <c r="H120" s="27">
        <v>206596</v>
      </c>
      <c r="I120" s="169" t="s">
        <v>189</v>
      </c>
      <c r="J120" s="28">
        <v>542.1</v>
      </c>
      <c r="K120" s="28">
        <v>542.1</v>
      </c>
      <c r="L120" s="27"/>
      <c r="M120" s="28"/>
      <c r="N120" s="28"/>
      <c r="O120" s="28">
        <f>J120-L120-M120</f>
        <v>542.1</v>
      </c>
      <c r="P120" s="27"/>
    </row>
    <row r="121" spans="1:16" x14ac:dyDescent="0.2">
      <c r="A121" s="266"/>
      <c r="B121" s="276"/>
      <c r="C121" s="270"/>
      <c r="D121" s="266"/>
      <c r="E121" s="278"/>
      <c r="F121" s="264"/>
      <c r="G121" s="278"/>
      <c r="H121" s="134">
        <v>206597</v>
      </c>
      <c r="I121" s="168" t="s">
        <v>189</v>
      </c>
      <c r="J121" s="134">
        <v>10989.94</v>
      </c>
      <c r="K121" s="134">
        <v>10989.94</v>
      </c>
      <c r="L121" s="133"/>
      <c r="M121" s="133"/>
      <c r="N121" s="178"/>
      <c r="O121" s="28">
        <f>J121-L121-M121</f>
        <v>10989.94</v>
      </c>
      <c r="P121" s="27"/>
    </row>
    <row r="122" spans="1:16" x14ac:dyDescent="0.2">
      <c r="A122" s="266"/>
      <c r="B122" s="276"/>
      <c r="C122" s="270"/>
      <c r="D122" s="266"/>
      <c r="E122" s="278"/>
      <c r="F122" s="264"/>
      <c r="G122" s="278"/>
      <c r="H122" s="27">
        <v>206617</v>
      </c>
      <c r="I122" s="169" t="s">
        <v>190</v>
      </c>
      <c r="J122" s="28">
        <v>1056</v>
      </c>
      <c r="K122" s="28">
        <v>1056</v>
      </c>
      <c r="L122" s="27"/>
      <c r="M122" s="28"/>
      <c r="N122" s="28"/>
      <c r="O122" s="28">
        <f>J122-L122-M122</f>
        <v>1056</v>
      </c>
      <c r="P122" s="27"/>
    </row>
    <row r="123" spans="1:16" x14ac:dyDescent="0.2">
      <c r="A123" s="266"/>
      <c r="B123" s="276"/>
      <c r="C123" s="270"/>
      <c r="D123" s="266"/>
      <c r="E123" s="278"/>
      <c r="F123" s="264"/>
      <c r="G123" s="278"/>
      <c r="H123" s="27"/>
      <c r="I123" s="169"/>
      <c r="J123" s="28"/>
      <c r="K123" s="28"/>
      <c r="L123" s="27"/>
      <c r="M123" s="28"/>
      <c r="N123" s="28"/>
      <c r="O123" s="28"/>
      <c r="P123" s="28"/>
    </row>
    <row r="124" spans="1:16" x14ac:dyDescent="0.2">
      <c r="A124" s="68"/>
      <c r="B124" s="111"/>
      <c r="C124" s="116"/>
      <c r="D124" s="68"/>
      <c r="E124" s="83"/>
      <c r="F124" s="153"/>
      <c r="G124" s="83"/>
      <c r="H124" s="27"/>
      <c r="I124" s="169"/>
      <c r="J124" s="28"/>
      <c r="K124" s="28"/>
      <c r="L124" s="27"/>
      <c r="M124" s="28"/>
      <c r="N124" s="28"/>
      <c r="O124" s="28"/>
      <c r="P124" s="28"/>
    </row>
    <row r="125" spans="1:16" x14ac:dyDescent="0.2">
      <c r="A125" s="68"/>
      <c r="B125" s="111"/>
      <c r="C125" s="116"/>
      <c r="D125" s="68"/>
      <c r="E125" s="83"/>
      <c r="F125" s="153"/>
      <c r="G125" s="83"/>
      <c r="H125" s="27"/>
      <c r="I125" s="169"/>
      <c r="J125" s="28"/>
      <c r="K125" s="28"/>
      <c r="L125" s="27"/>
      <c r="M125" s="28"/>
      <c r="N125" s="28"/>
      <c r="O125" s="28"/>
      <c r="P125" s="28"/>
    </row>
    <row r="126" spans="1:16" x14ac:dyDescent="0.2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SUM(J118:J123)</f>
        <v>14395.04</v>
      </c>
      <c r="K126" s="24">
        <f>SUM(K118:K123)</f>
        <v>14395.04</v>
      </c>
      <c r="L126" s="24">
        <f>SUM(L118:L123)</f>
        <v>0</v>
      </c>
      <c r="M126" s="24">
        <f>SUM(M118:M123)</f>
        <v>0</v>
      </c>
      <c r="N126" s="24"/>
      <c r="O126" s="24">
        <f>SUM(O118:O123)</f>
        <v>14395.04</v>
      </c>
      <c r="P126" s="24"/>
    </row>
    <row r="127" spans="1:16" x14ac:dyDescent="0.2">
      <c r="A127" s="265">
        <v>13</v>
      </c>
      <c r="B127" s="298" t="s">
        <v>68</v>
      </c>
      <c r="C127" s="299" t="s">
        <v>53</v>
      </c>
      <c r="D127" s="300">
        <v>230</v>
      </c>
      <c r="E127" s="301" t="s">
        <v>99</v>
      </c>
      <c r="F127" s="302" t="s">
        <v>53</v>
      </c>
      <c r="G127" s="301" t="s">
        <v>55</v>
      </c>
      <c r="H127" s="18">
        <v>72005726</v>
      </c>
      <c r="I127" s="167" t="s">
        <v>106</v>
      </c>
      <c r="J127" s="20">
        <v>13373.58</v>
      </c>
      <c r="K127" s="20">
        <v>193.82</v>
      </c>
      <c r="L127" s="18"/>
      <c r="M127" s="20">
        <v>13179.76</v>
      </c>
      <c r="N127" s="20"/>
      <c r="O127" s="20">
        <f t="shared" ref="O127:O140" si="5">J127-M127</f>
        <v>193.81999999999971</v>
      </c>
      <c r="P127" s="18"/>
    </row>
    <row r="128" spans="1:16" x14ac:dyDescent="0.2">
      <c r="A128" s="266"/>
      <c r="B128" s="298"/>
      <c r="C128" s="299"/>
      <c r="D128" s="300"/>
      <c r="E128" s="301"/>
      <c r="F128" s="302"/>
      <c r="G128" s="301"/>
      <c r="H128" s="18">
        <v>72005727</v>
      </c>
      <c r="I128" s="167" t="s">
        <v>102</v>
      </c>
      <c r="J128" s="20">
        <v>577</v>
      </c>
      <c r="K128" s="20">
        <v>0</v>
      </c>
      <c r="L128" s="18"/>
      <c r="M128" s="20">
        <v>577</v>
      </c>
      <c r="N128" s="20"/>
      <c r="O128" s="20">
        <f t="shared" si="5"/>
        <v>0</v>
      </c>
      <c r="P128" s="18"/>
    </row>
    <row r="129" spans="1:18" x14ac:dyDescent="0.2">
      <c r="A129" s="266"/>
      <c r="B129" s="298"/>
      <c r="C129" s="299"/>
      <c r="D129" s="300"/>
      <c r="E129" s="301"/>
      <c r="F129" s="302"/>
      <c r="G129" s="301"/>
      <c r="H129" s="18">
        <v>72005965</v>
      </c>
      <c r="I129" s="167" t="s">
        <v>133</v>
      </c>
      <c r="J129" s="20">
        <v>1162.92</v>
      </c>
      <c r="K129" s="20">
        <v>0</v>
      </c>
      <c r="L129" s="18"/>
      <c r="M129" s="20">
        <v>1162.92</v>
      </c>
      <c r="N129" s="20"/>
      <c r="O129" s="20">
        <f t="shared" si="5"/>
        <v>0</v>
      </c>
      <c r="P129" s="18"/>
    </row>
    <row r="130" spans="1:18" x14ac:dyDescent="0.2">
      <c r="A130" s="266"/>
      <c r="B130" s="298"/>
      <c r="C130" s="299"/>
      <c r="D130" s="300"/>
      <c r="E130" s="301"/>
      <c r="F130" s="302"/>
      <c r="G130" s="301"/>
      <c r="H130" s="18">
        <v>72005966</v>
      </c>
      <c r="I130" s="167" t="s">
        <v>133</v>
      </c>
      <c r="J130" s="20">
        <v>13373.58</v>
      </c>
      <c r="K130" s="20">
        <v>775.28</v>
      </c>
      <c r="L130" s="18"/>
      <c r="M130" s="20">
        <v>12598.3</v>
      </c>
      <c r="N130" s="20"/>
      <c r="O130" s="20">
        <f t="shared" si="5"/>
        <v>775.28000000000065</v>
      </c>
      <c r="P130" s="18"/>
    </row>
    <row r="131" spans="1:18" x14ac:dyDescent="0.2">
      <c r="A131" s="266"/>
      <c r="B131" s="298"/>
      <c r="C131" s="299"/>
      <c r="D131" s="300"/>
      <c r="E131" s="301"/>
      <c r="F131" s="302"/>
      <c r="G131" s="301"/>
      <c r="H131" s="18">
        <v>72006001</v>
      </c>
      <c r="I131" s="167" t="s">
        <v>179</v>
      </c>
      <c r="J131" s="20">
        <v>577</v>
      </c>
      <c r="K131" s="20">
        <v>0</v>
      </c>
      <c r="L131" s="18"/>
      <c r="M131" s="20">
        <v>577</v>
      </c>
      <c r="N131" s="20"/>
      <c r="O131" s="20">
        <f t="shared" si="5"/>
        <v>0</v>
      </c>
      <c r="P131" s="18"/>
    </row>
    <row r="132" spans="1:18" x14ac:dyDescent="0.2">
      <c r="A132" s="266"/>
      <c r="B132" s="298"/>
      <c r="C132" s="299"/>
      <c r="D132" s="300"/>
      <c r="E132" s="301"/>
      <c r="F132" s="302"/>
      <c r="G132" s="301"/>
      <c r="H132" s="18">
        <v>72006089</v>
      </c>
      <c r="I132" s="167" t="s">
        <v>162</v>
      </c>
      <c r="J132" s="20">
        <v>775.28</v>
      </c>
      <c r="K132" s="20">
        <v>0</v>
      </c>
      <c r="L132" s="18"/>
      <c r="M132" s="20">
        <v>775.28</v>
      </c>
      <c r="N132" s="20"/>
      <c r="O132" s="20">
        <f t="shared" si="5"/>
        <v>0</v>
      </c>
      <c r="P132" s="18"/>
    </row>
    <row r="133" spans="1:18" x14ac:dyDescent="0.2">
      <c r="A133" s="266"/>
      <c r="B133" s="298"/>
      <c r="C133" s="299"/>
      <c r="D133" s="300"/>
      <c r="E133" s="301"/>
      <c r="F133" s="302"/>
      <c r="G133" s="301"/>
      <c r="H133" s="18">
        <v>72006093</v>
      </c>
      <c r="I133" s="167" t="s">
        <v>162</v>
      </c>
      <c r="J133" s="20">
        <v>58.14</v>
      </c>
      <c r="K133" s="20">
        <v>0</v>
      </c>
      <c r="L133" s="18"/>
      <c r="M133" s="20">
        <v>58.14</v>
      </c>
      <c r="N133" s="20"/>
      <c r="O133" s="20">
        <f t="shared" si="5"/>
        <v>0</v>
      </c>
      <c r="P133" s="18"/>
    </row>
    <row r="134" spans="1:18" x14ac:dyDescent="0.2">
      <c r="A134" s="266"/>
      <c r="B134" s="298"/>
      <c r="C134" s="299"/>
      <c r="D134" s="300"/>
      <c r="E134" s="301"/>
      <c r="F134" s="302"/>
      <c r="G134" s="301"/>
      <c r="H134" s="18">
        <v>72006104</v>
      </c>
      <c r="I134" s="167" t="s">
        <v>162</v>
      </c>
      <c r="J134" s="20">
        <v>58.14</v>
      </c>
      <c r="K134" s="20">
        <v>0</v>
      </c>
      <c r="L134" s="18"/>
      <c r="M134" s="20">
        <v>58.14</v>
      </c>
      <c r="N134" s="20"/>
      <c r="O134" s="20">
        <f t="shared" si="5"/>
        <v>0</v>
      </c>
      <c r="P134" s="18"/>
    </row>
    <row r="135" spans="1:18" x14ac:dyDescent="0.2">
      <c r="A135" s="266"/>
      <c r="B135" s="298"/>
      <c r="C135" s="299"/>
      <c r="D135" s="300"/>
      <c r="E135" s="301"/>
      <c r="F135" s="302"/>
      <c r="G135" s="301"/>
      <c r="H135" s="18">
        <v>72006107</v>
      </c>
      <c r="I135" s="167" t="s">
        <v>162</v>
      </c>
      <c r="J135" s="20">
        <v>71.06</v>
      </c>
      <c r="K135" s="20">
        <v>0</v>
      </c>
      <c r="L135" s="18"/>
      <c r="M135" s="20">
        <v>71.06</v>
      </c>
      <c r="N135" s="20"/>
      <c r="O135" s="20">
        <f t="shared" si="5"/>
        <v>0</v>
      </c>
      <c r="P135" s="18"/>
    </row>
    <row r="136" spans="1:18" x14ac:dyDescent="0.2">
      <c r="A136" s="266"/>
      <c r="B136" s="298"/>
      <c r="C136" s="299"/>
      <c r="D136" s="300"/>
      <c r="E136" s="301"/>
      <c r="F136" s="302"/>
      <c r="G136" s="301"/>
      <c r="H136" s="18">
        <v>72006117</v>
      </c>
      <c r="I136" s="167" t="s">
        <v>162</v>
      </c>
      <c r="J136" s="20">
        <v>167.98</v>
      </c>
      <c r="K136" s="20">
        <v>0</v>
      </c>
      <c r="L136" s="18"/>
      <c r="M136" s="20">
        <v>167.98</v>
      </c>
      <c r="N136" s="20"/>
      <c r="O136" s="20">
        <f t="shared" si="5"/>
        <v>0</v>
      </c>
      <c r="P136" s="18"/>
    </row>
    <row r="137" spans="1:18" x14ac:dyDescent="0.2">
      <c r="A137" s="266"/>
      <c r="B137" s="298"/>
      <c r="C137" s="299"/>
      <c r="D137" s="300"/>
      <c r="E137" s="301"/>
      <c r="F137" s="302"/>
      <c r="G137" s="301"/>
      <c r="H137" s="18">
        <v>72006363</v>
      </c>
      <c r="I137" s="167" t="s">
        <v>184</v>
      </c>
      <c r="J137" s="20">
        <v>10853.92</v>
      </c>
      <c r="K137" s="20">
        <v>2132.02</v>
      </c>
      <c r="L137" s="18"/>
      <c r="M137" s="20">
        <v>8721.9</v>
      </c>
      <c r="N137" s="20">
        <v>193.82</v>
      </c>
      <c r="O137" s="20">
        <f>J137-M137-N137</f>
        <v>1938.2000000000005</v>
      </c>
      <c r="P137" s="18"/>
    </row>
    <row r="138" spans="1:18" x14ac:dyDescent="0.2">
      <c r="A138" s="266"/>
      <c r="B138" s="298"/>
      <c r="C138" s="299"/>
      <c r="D138" s="300"/>
      <c r="E138" s="301"/>
      <c r="F138" s="302"/>
      <c r="G138" s="301"/>
      <c r="H138" s="18">
        <v>72006399</v>
      </c>
      <c r="I138" s="167" t="s">
        <v>184</v>
      </c>
      <c r="J138" s="20">
        <v>581.46</v>
      </c>
      <c r="K138" s="20">
        <v>0</v>
      </c>
      <c r="L138" s="18"/>
      <c r="M138" s="20">
        <v>581.46</v>
      </c>
      <c r="N138" s="20"/>
      <c r="O138" s="20">
        <f t="shared" si="5"/>
        <v>0</v>
      </c>
      <c r="P138" s="18"/>
    </row>
    <row r="139" spans="1:18" x14ac:dyDescent="0.2">
      <c r="A139" s="266"/>
      <c r="B139" s="298"/>
      <c r="C139" s="299"/>
      <c r="D139" s="300"/>
      <c r="E139" s="301"/>
      <c r="F139" s="302"/>
      <c r="G139" s="301"/>
      <c r="H139" s="18">
        <v>72006400</v>
      </c>
      <c r="I139" s="167" t="s">
        <v>195</v>
      </c>
      <c r="J139" s="20">
        <v>577</v>
      </c>
      <c r="K139" s="20">
        <v>0</v>
      </c>
      <c r="L139" s="18"/>
      <c r="M139" s="20">
        <v>577</v>
      </c>
      <c r="N139" s="20"/>
      <c r="O139" s="20">
        <f t="shared" si="5"/>
        <v>0</v>
      </c>
      <c r="P139" s="18"/>
    </row>
    <row r="140" spans="1:18" x14ac:dyDescent="0.2">
      <c r="A140" s="266"/>
      <c r="B140" s="298"/>
      <c r="C140" s="299"/>
      <c r="D140" s="300"/>
      <c r="E140" s="301"/>
      <c r="F140" s="302"/>
      <c r="G140" s="301"/>
      <c r="H140" s="18">
        <v>72006401</v>
      </c>
      <c r="I140" s="167" t="s">
        <v>195</v>
      </c>
      <c r="J140" s="20">
        <v>577</v>
      </c>
      <c r="K140" s="20">
        <v>577</v>
      </c>
      <c r="L140" s="18"/>
      <c r="M140" s="20"/>
      <c r="N140" s="20"/>
      <c r="O140" s="20">
        <f t="shared" si="5"/>
        <v>577</v>
      </c>
      <c r="P140" s="18"/>
    </row>
    <row r="141" spans="1:18" x14ac:dyDescent="0.2">
      <c r="A141" s="266"/>
      <c r="B141" s="298"/>
      <c r="C141" s="299"/>
      <c r="D141" s="300"/>
      <c r="E141" s="301"/>
      <c r="F141" s="302"/>
      <c r="G141" s="301"/>
      <c r="H141" s="18"/>
      <c r="I141" s="167"/>
      <c r="J141" s="20"/>
      <c r="K141" s="20"/>
      <c r="L141" s="18"/>
      <c r="M141" s="20"/>
      <c r="N141" s="20"/>
      <c r="O141" s="20"/>
      <c r="P141" s="18"/>
    </row>
    <row r="142" spans="1:18" x14ac:dyDescent="0.2">
      <c r="A142" s="58"/>
      <c r="B142" s="112" t="s">
        <v>13</v>
      </c>
      <c r="C142" s="118"/>
      <c r="D142" s="97"/>
      <c r="E142" s="25"/>
      <c r="F142" s="155"/>
      <c r="G142" s="25"/>
      <c r="H142" s="18"/>
      <c r="I142" s="167"/>
      <c r="J142" s="24">
        <f t="shared" ref="J142:O142" si="6">SUM(J127:J141)</f>
        <v>42784.06</v>
      </c>
      <c r="K142" s="24">
        <f t="shared" si="6"/>
        <v>3678.12</v>
      </c>
      <c r="L142" s="24">
        <f t="shared" si="6"/>
        <v>0</v>
      </c>
      <c r="M142" s="24">
        <f t="shared" si="6"/>
        <v>39105.939999999995</v>
      </c>
      <c r="N142" s="24">
        <f t="shared" si="6"/>
        <v>193.82</v>
      </c>
      <c r="O142" s="24">
        <f t="shared" si="6"/>
        <v>3484.3000000000011</v>
      </c>
      <c r="P142" s="18"/>
      <c r="R142" s="2"/>
    </row>
    <row r="143" spans="1:18" ht="12.75" customHeight="1" x14ac:dyDescent="0.2">
      <c r="A143" s="294">
        <v>14</v>
      </c>
      <c r="B143" s="295" t="s">
        <v>46</v>
      </c>
      <c r="C143" s="296" t="s">
        <v>19</v>
      </c>
      <c r="D143" s="294">
        <v>821</v>
      </c>
      <c r="E143" s="281" t="s">
        <v>99</v>
      </c>
      <c r="F143" s="297" t="s">
        <v>19</v>
      </c>
      <c r="G143" s="281" t="s">
        <v>49</v>
      </c>
      <c r="H143" s="106">
        <v>7139</v>
      </c>
      <c r="I143" s="167" t="s">
        <v>189</v>
      </c>
      <c r="J143" s="20">
        <v>4475.72</v>
      </c>
      <c r="K143" s="20">
        <v>4475.72</v>
      </c>
      <c r="L143" s="21"/>
      <c r="M143" s="20"/>
      <c r="N143" s="20">
        <v>1056.4000000000001</v>
      </c>
      <c r="O143" s="20">
        <f>K143-M143-N143</f>
        <v>3419.32</v>
      </c>
      <c r="P143" s="21"/>
    </row>
    <row r="144" spans="1:18" x14ac:dyDescent="0.2">
      <c r="A144" s="294"/>
      <c r="B144" s="295"/>
      <c r="C144" s="296"/>
      <c r="D144" s="294"/>
      <c r="E144" s="282"/>
      <c r="F144" s="297"/>
      <c r="G144" s="282"/>
      <c r="H144" s="106">
        <v>7140</v>
      </c>
      <c r="I144" s="167" t="s">
        <v>189</v>
      </c>
      <c r="J144" s="20">
        <v>3280.25</v>
      </c>
      <c r="K144" s="20">
        <v>3280.25</v>
      </c>
      <c r="L144" s="21"/>
      <c r="M144" s="20"/>
      <c r="N144" s="20"/>
      <c r="O144" s="20">
        <f>J144-L144-M144</f>
        <v>3280.25</v>
      </c>
      <c r="P144" s="21"/>
    </row>
    <row r="145" spans="1:18" x14ac:dyDescent="0.2">
      <c r="A145" s="294"/>
      <c r="B145" s="295"/>
      <c r="C145" s="296"/>
      <c r="D145" s="294"/>
      <c r="E145" s="282"/>
      <c r="F145" s="297"/>
      <c r="G145" s="282"/>
      <c r="H145" s="106">
        <v>7141</v>
      </c>
      <c r="I145" s="167" t="s">
        <v>189</v>
      </c>
      <c r="J145" s="20">
        <v>1263</v>
      </c>
      <c r="K145" s="20">
        <v>1263</v>
      </c>
      <c r="L145" s="21"/>
      <c r="M145" s="20"/>
      <c r="N145" s="20"/>
      <c r="O145" s="20">
        <f>J145-L145-M145</f>
        <v>1263</v>
      </c>
      <c r="P145" s="21"/>
    </row>
    <row r="146" spans="1:18" x14ac:dyDescent="0.2">
      <c r="A146" s="294"/>
      <c r="B146" s="295"/>
      <c r="C146" s="296"/>
      <c r="D146" s="294"/>
      <c r="E146" s="282"/>
      <c r="F146" s="297"/>
      <c r="G146" s="282"/>
      <c r="H146" s="106">
        <v>7142</v>
      </c>
      <c r="I146" s="167" t="s">
        <v>189</v>
      </c>
      <c r="J146" s="20">
        <v>11940.98</v>
      </c>
      <c r="K146" s="20">
        <v>11940.98</v>
      </c>
      <c r="L146" s="21"/>
      <c r="M146" s="20"/>
      <c r="N146" s="20"/>
      <c r="O146" s="20">
        <f>J146-L146-M146</f>
        <v>11940.98</v>
      </c>
      <c r="P146" s="21"/>
    </row>
    <row r="147" spans="1:18" x14ac:dyDescent="0.2">
      <c r="A147" s="294"/>
      <c r="B147" s="295"/>
      <c r="C147" s="296"/>
      <c r="D147" s="294"/>
      <c r="E147" s="282"/>
      <c r="F147" s="297"/>
      <c r="G147" s="282"/>
      <c r="H147" s="106">
        <v>7143</v>
      </c>
      <c r="I147" s="167" t="s">
        <v>189</v>
      </c>
      <c r="J147" s="20">
        <v>387.64</v>
      </c>
      <c r="K147" s="20">
        <v>387.64</v>
      </c>
      <c r="L147" s="21"/>
      <c r="M147" s="20"/>
      <c r="N147" s="20"/>
      <c r="O147" s="20">
        <f>J147-L147-M147</f>
        <v>387.64</v>
      </c>
      <c r="P147" s="21"/>
    </row>
    <row r="148" spans="1:18" x14ac:dyDescent="0.2">
      <c r="A148" s="294"/>
      <c r="B148" s="295"/>
      <c r="C148" s="296"/>
      <c r="D148" s="294"/>
      <c r="E148" s="282"/>
      <c r="F148" s="297"/>
      <c r="G148" s="282"/>
      <c r="H148" s="106"/>
      <c r="I148" s="167"/>
      <c r="J148" s="20"/>
      <c r="K148" s="20"/>
      <c r="L148" s="21"/>
      <c r="M148" s="20"/>
      <c r="N148" s="20"/>
      <c r="O148" s="20"/>
      <c r="P148" s="21"/>
    </row>
    <row r="149" spans="1:18" x14ac:dyDescent="0.2">
      <c r="A149" s="105"/>
      <c r="B149" s="114" t="s">
        <v>13</v>
      </c>
      <c r="C149" s="119"/>
      <c r="D149" s="84"/>
      <c r="E149" s="104"/>
      <c r="F149" s="157"/>
      <c r="G149" s="104"/>
      <c r="H149" s="26"/>
      <c r="I149" s="30"/>
      <c r="J149" s="24">
        <f t="shared" ref="J149:O149" si="7">SUM(J143:J148)</f>
        <v>21347.59</v>
      </c>
      <c r="K149" s="24">
        <f t="shared" si="7"/>
        <v>21347.59</v>
      </c>
      <c r="L149" s="24">
        <f t="shared" si="7"/>
        <v>0</v>
      </c>
      <c r="M149" s="24">
        <f t="shared" si="7"/>
        <v>0</v>
      </c>
      <c r="N149" s="24">
        <f t="shared" si="7"/>
        <v>1056.4000000000001</v>
      </c>
      <c r="O149" s="24">
        <f t="shared" si="7"/>
        <v>20291.189999999999</v>
      </c>
      <c r="P149" s="29"/>
      <c r="R149" s="2"/>
    </row>
    <row r="150" spans="1:18" x14ac:dyDescent="0.2">
      <c r="A150" s="284">
        <v>15</v>
      </c>
      <c r="B150" s="286" t="s">
        <v>52</v>
      </c>
      <c r="C150" s="288" t="s">
        <v>23</v>
      </c>
      <c r="D150" s="290">
        <v>645</v>
      </c>
      <c r="E150" s="281" t="s">
        <v>99</v>
      </c>
      <c r="F150" s="292" t="s">
        <v>23</v>
      </c>
      <c r="G150" s="281" t="s">
        <v>24</v>
      </c>
      <c r="H150" s="18">
        <v>11372</v>
      </c>
      <c r="I150" s="167" t="s">
        <v>173</v>
      </c>
      <c r="J150" s="20">
        <v>193.82</v>
      </c>
      <c r="K150" s="20">
        <v>0</v>
      </c>
      <c r="L150" s="5"/>
      <c r="M150" s="21">
        <v>193.82</v>
      </c>
      <c r="N150" s="21"/>
      <c r="O150" s="20">
        <f>J150-L150-M150</f>
        <v>0</v>
      </c>
      <c r="P150" s="21"/>
    </row>
    <row r="151" spans="1:18" x14ac:dyDescent="0.2">
      <c r="A151" s="285"/>
      <c r="B151" s="287"/>
      <c r="C151" s="289"/>
      <c r="D151" s="291"/>
      <c r="E151" s="282"/>
      <c r="F151" s="293"/>
      <c r="G151" s="282"/>
      <c r="H151" s="18">
        <v>11392</v>
      </c>
      <c r="I151" s="167" t="s">
        <v>106</v>
      </c>
      <c r="J151" s="20">
        <v>20157.28</v>
      </c>
      <c r="K151" s="20">
        <v>0</v>
      </c>
      <c r="L151" s="5"/>
      <c r="M151" s="21">
        <v>20157.28</v>
      </c>
      <c r="N151" s="21"/>
      <c r="O151" s="20">
        <f t="shared" ref="O151:O170" si="8">J151-L151-M151</f>
        <v>0</v>
      </c>
      <c r="P151" s="21"/>
    </row>
    <row r="152" spans="1:18" x14ac:dyDescent="0.2">
      <c r="A152" s="285"/>
      <c r="B152" s="287"/>
      <c r="C152" s="289"/>
      <c r="D152" s="291"/>
      <c r="E152" s="282"/>
      <c r="F152" s="293"/>
      <c r="G152" s="282"/>
      <c r="H152" s="18">
        <v>11414</v>
      </c>
      <c r="I152" s="167" t="s">
        <v>127</v>
      </c>
      <c r="J152" s="20">
        <v>3682.58</v>
      </c>
      <c r="K152" s="20">
        <v>0</v>
      </c>
      <c r="L152" s="5"/>
      <c r="M152" s="21">
        <v>3682.58</v>
      </c>
      <c r="N152" s="21"/>
      <c r="O152" s="20">
        <f t="shared" si="8"/>
        <v>0</v>
      </c>
      <c r="P152" s="21"/>
    </row>
    <row r="153" spans="1:18" x14ac:dyDescent="0.2">
      <c r="A153" s="285"/>
      <c r="B153" s="287"/>
      <c r="C153" s="289"/>
      <c r="D153" s="291"/>
      <c r="E153" s="282"/>
      <c r="F153" s="293"/>
      <c r="G153" s="282"/>
      <c r="H153" s="18">
        <v>11420</v>
      </c>
      <c r="I153" s="167" t="s">
        <v>174</v>
      </c>
      <c r="J153" s="20">
        <v>116.29</v>
      </c>
      <c r="K153" s="20">
        <v>0</v>
      </c>
      <c r="L153" s="5"/>
      <c r="M153" s="21">
        <v>116.29</v>
      </c>
      <c r="N153" s="21"/>
      <c r="O153" s="20">
        <f t="shared" si="8"/>
        <v>0</v>
      </c>
      <c r="P153" s="21"/>
    </row>
    <row r="154" spans="1:18" x14ac:dyDescent="0.2">
      <c r="A154" s="285"/>
      <c r="B154" s="287"/>
      <c r="C154" s="289"/>
      <c r="D154" s="291"/>
      <c r="E154" s="282"/>
      <c r="F154" s="293"/>
      <c r="G154" s="282"/>
      <c r="H154" s="27">
        <v>11422</v>
      </c>
      <c r="I154" s="169" t="s">
        <v>174</v>
      </c>
      <c r="J154" s="28">
        <v>116.29</v>
      </c>
      <c r="K154" s="28">
        <v>0</v>
      </c>
      <c r="L154" s="65"/>
      <c r="M154" s="102">
        <v>116.29</v>
      </c>
      <c r="N154" s="102"/>
      <c r="O154" s="20">
        <f t="shared" si="8"/>
        <v>0</v>
      </c>
      <c r="P154" s="102"/>
    </row>
    <row r="155" spans="1:18" x14ac:dyDescent="0.2">
      <c r="A155" s="285"/>
      <c r="B155" s="287"/>
      <c r="C155" s="289"/>
      <c r="D155" s="291"/>
      <c r="E155" s="282"/>
      <c r="F155" s="293"/>
      <c r="G155" s="282"/>
      <c r="H155" s="27">
        <v>11444</v>
      </c>
      <c r="I155" s="169" t="s">
        <v>137</v>
      </c>
      <c r="J155" s="28">
        <v>122.75</v>
      </c>
      <c r="K155" s="28">
        <v>0</v>
      </c>
      <c r="L155" s="65"/>
      <c r="M155" s="102">
        <v>122.75</v>
      </c>
      <c r="N155" s="102"/>
      <c r="O155" s="20">
        <f t="shared" si="8"/>
        <v>0</v>
      </c>
      <c r="P155" s="102"/>
    </row>
    <row r="156" spans="1:18" x14ac:dyDescent="0.2">
      <c r="A156" s="285"/>
      <c r="B156" s="287"/>
      <c r="C156" s="289"/>
      <c r="D156" s="291"/>
      <c r="E156" s="282"/>
      <c r="F156" s="293"/>
      <c r="G156" s="282"/>
      <c r="H156" s="27">
        <v>11458</v>
      </c>
      <c r="I156" s="169" t="s">
        <v>133</v>
      </c>
      <c r="J156" s="28">
        <v>2132.02</v>
      </c>
      <c r="K156" s="28">
        <v>0</v>
      </c>
      <c r="L156" s="65"/>
      <c r="M156" s="102">
        <v>2132.02</v>
      </c>
      <c r="N156" s="102"/>
      <c r="O156" s="20">
        <f t="shared" si="8"/>
        <v>0</v>
      </c>
      <c r="P156" s="102"/>
    </row>
    <row r="157" spans="1:18" x14ac:dyDescent="0.2">
      <c r="A157" s="285"/>
      <c r="B157" s="287"/>
      <c r="C157" s="289"/>
      <c r="D157" s="291"/>
      <c r="E157" s="282"/>
      <c r="F157" s="293"/>
      <c r="G157" s="282"/>
      <c r="H157" s="27">
        <v>11517</v>
      </c>
      <c r="I157" s="169" t="s">
        <v>175</v>
      </c>
      <c r="J157" s="28">
        <v>969.1</v>
      </c>
      <c r="K157" s="28">
        <v>0</v>
      </c>
      <c r="L157" s="65"/>
      <c r="M157" s="102">
        <v>969.1</v>
      </c>
      <c r="N157" s="102"/>
      <c r="O157" s="20">
        <f t="shared" si="8"/>
        <v>0</v>
      </c>
      <c r="P157" s="102"/>
    </row>
    <row r="158" spans="1:18" x14ac:dyDescent="0.2">
      <c r="A158" s="285"/>
      <c r="B158" s="287"/>
      <c r="C158" s="289"/>
      <c r="D158" s="291"/>
      <c r="E158" s="282"/>
      <c r="F158" s="293"/>
      <c r="G158" s="282"/>
      <c r="H158" s="27">
        <v>11518</v>
      </c>
      <c r="I158" s="169" t="s">
        <v>175</v>
      </c>
      <c r="J158" s="28">
        <v>969.1</v>
      </c>
      <c r="K158" s="28">
        <v>0</v>
      </c>
      <c r="L158" s="65"/>
      <c r="M158" s="102">
        <v>969.1</v>
      </c>
      <c r="N158" s="102"/>
      <c r="O158" s="20">
        <f t="shared" si="8"/>
        <v>0</v>
      </c>
      <c r="P158" s="102"/>
    </row>
    <row r="159" spans="1:18" x14ac:dyDescent="0.2">
      <c r="A159" s="285"/>
      <c r="B159" s="287"/>
      <c r="C159" s="289"/>
      <c r="D159" s="291"/>
      <c r="E159" s="282"/>
      <c r="F159" s="293"/>
      <c r="G159" s="282"/>
      <c r="H159" s="18">
        <v>11520</v>
      </c>
      <c r="I159" s="176" t="s">
        <v>178</v>
      </c>
      <c r="J159" s="20">
        <v>387.64</v>
      </c>
      <c r="K159" s="20">
        <v>193.82</v>
      </c>
      <c r="L159" s="133"/>
      <c r="M159" s="21">
        <v>193.82</v>
      </c>
      <c r="N159" s="21"/>
      <c r="O159" s="20">
        <f t="shared" si="8"/>
        <v>193.82</v>
      </c>
      <c r="P159" s="102"/>
    </row>
    <row r="160" spans="1:18" x14ac:dyDescent="0.2">
      <c r="A160" s="285"/>
      <c r="B160" s="287"/>
      <c r="C160" s="289"/>
      <c r="D160" s="291"/>
      <c r="E160" s="282"/>
      <c r="F160" s="293"/>
      <c r="G160" s="282"/>
      <c r="H160" s="18">
        <v>11524</v>
      </c>
      <c r="I160" s="167" t="s">
        <v>176</v>
      </c>
      <c r="J160" s="20">
        <v>193.82</v>
      </c>
      <c r="K160" s="20">
        <v>0</v>
      </c>
      <c r="L160" s="5"/>
      <c r="M160" s="21">
        <v>193.82</v>
      </c>
      <c r="N160" s="21"/>
      <c r="O160" s="20">
        <f t="shared" si="8"/>
        <v>0</v>
      </c>
      <c r="P160" s="102"/>
    </row>
    <row r="161" spans="1:18" x14ac:dyDescent="0.2">
      <c r="A161" s="285"/>
      <c r="B161" s="287"/>
      <c r="C161" s="289"/>
      <c r="D161" s="291"/>
      <c r="E161" s="282"/>
      <c r="F161" s="293"/>
      <c r="G161" s="282"/>
      <c r="H161" s="18">
        <v>11556</v>
      </c>
      <c r="I161" s="167" t="s">
        <v>177</v>
      </c>
      <c r="J161" s="20">
        <v>387.64</v>
      </c>
      <c r="K161" s="20">
        <v>0</v>
      </c>
      <c r="L161" s="5"/>
      <c r="M161" s="21">
        <v>387.64</v>
      </c>
      <c r="N161" s="21"/>
      <c r="O161" s="20">
        <f t="shared" si="8"/>
        <v>0</v>
      </c>
      <c r="P161" s="102"/>
    </row>
    <row r="162" spans="1:18" x14ac:dyDescent="0.2">
      <c r="A162" s="285"/>
      <c r="B162" s="287"/>
      <c r="C162" s="289"/>
      <c r="D162" s="291"/>
      <c r="E162" s="282"/>
      <c r="F162" s="293"/>
      <c r="G162" s="282"/>
      <c r="H162" s="27">
        <v>11563</v>
      </c>
      <c r="I162" s="169" t="s">
        <v>184</v>
      </c>
      <c r="J162" s="28">
        <v>25971.88</v>
      </c>
      <c r="K162" s="28">
        <v>17960.650000000001</v>
      </c>
      <c r="L162" s="65"/>
      <c r="M162" s="102">
        <v>8011.23</v>
      </c>
      <c r="N162" s="102">
        <v>1544.1</v>
      </c>
      <c r="O162" s="20">
        <f>J162-M162-N162</f>
        <v>16416.550000000003</v>
      </c>
      <c r="P162" s="102"/>
    </row>
    <row r="163" spans="1:18" x14ac:dyDescent="0.2">
      <c r="A163" s="285"/>
      <c r="B163" s="287"/>
      <c r="C163" s="289"/>
      <c r="D163" s="291"/>
      <c r="E163" s="282"/>
      <c r="F163" s="293"/>
      <c r="G163" s="282"/>
      <c r="H163" s="27">
        <v>11570</v>
      </c>
      <c r="I163" s="169" t="s">
        <v>185</v>
      </c>
      <c r="J163" s="28">
        <v>122.75</v>
      </c>
      <c r="K163" s="28">
        <v>122.75</v>
      </c>
      <c r="L163" s="65"/>
      <c r="M163" s="102"/>
      <c r="N163" s="102"/>
      <c r="O163" s="20">
        <f t="shared" si="8"/>
        <v>122.75</v>
      </c>
      <c r="P163" s="102"/>
    </row>
    <row r="164" spans="1:18" x14ac:dyDescent="0.2">
      <c r="A164" s="285"/>
      <c r="B164" s="287"/>
      <c r="C164" s="289"/>
      <c r="D164" s="291"/>
      <c r="E164" s="282"/>
      <c r="F164" s="293"/>
      <c r="G164" s="282"/>
      <c r="H164" s="27">
        <v>11571</v>
      </c>
      <c r="I164" s="169" t="s">
        <v>185</v>
      </c>
      <c r="J164" s="28">
        <v>193.82</v>
      </c>
      <c r="K164" s="28">
        <v>0</v>
      </c>
      <c r="L164" s="65"/>
      <c r="M164" s="102">
        <v>193.82</v>
      </c>
      <c r="N164" s="102"/>
      <c r="O164" s="20">
        <f t="shared" si="8"/>
        <v>0</v>
      </c>
      <c r="P164" s="102"/>
    </row>
    <row r="165" spans="1:18" x14ac:dyDescent="0.2">
      <c r="A165" s="285"/>
      <c r="B165" s="287"/>
      <c r="C165" s="289"/>
      <c r="D165" s="291"/>
      <c r="E165" s="282"/>
      <c r="F165" s="293"/>
      <c r="G165" s="282"/>
      <c r="H165" s="27">
        <v>11575</v>
      </c>
      <c r="I165" s="169" t="s">
        <v>186</v>
      </c>
      <c r="J165" s="28">
        <v>155.05000000000001</v>
      </c>
      <c r="K165" s="28">
        <v>155.05000000000001</v>
      </c>
      <c r="L165" s="65"/>
      <c r="M165" s="102"/>
      <c r="N165" s="102"/>
      <c r="O165" s="20">
        <f t="shared" si="8"/>
        <v>155.05000000000001</v>
      </c>
      <c r="P165" s="102"/>
    </row>
    <row r="166" spans="1:18" x14ac:dyDescent="0.2">
      <c r="A166" s="285"/>
      <c r="B166" s="287"/>
      <c r="C166" s="289"/>
      <c r="D166" s="291"/>
      <c r="E166" s="282"/>
      <c r="F166" s="293"/>
      <c r="G166" s="282"/>
      <c r="H166" s="27">
        <v>11581</v>
      </c>
      <c r="I166" s="169" t="s">
        <v>187</v>
      </c>
      <c r="J166" s="28">
        <v>174.43</v>
      </c>
      <c r="K166" s="28">
        <v>174.43</v>
      </c>
      <c r="L166" s="65"/>
      <c r="M166" s="102"/>
      <c r="N166" s="102"/>
      <c r="O166" s="20">
        <f t="shared" si="8"/>
        <v>174.43</v>
      </c>
      <c r="P166" s="102"/>
    </row>
    <row r="167" spans="1:18" x14ac:dyDescent="0.2">
      <c r="A167" s="285"/>
      <c r="B167" s="287"/>
      <c r="C167" s="289"/>
      <c r="D167" s="291"/>
      <c r="E167" s="282"/>
      <c r="F167" s="293"/>
      <c r="G167" s="282"/>
      <c r="H167" s="27">
        <v>11584</v>
      </c>
      <c r="I167" s="169" t="s">
        <v>188</v>
      </c>
      <c r="J167" s="28">
        <v>187.35</v>
      </c>
      <c r="K167" s="28">
        <v>187.35</v>
      </c>
      <c r="L167" s="65"/>
      <c r="M167" s="102"/>
      <c r="N167" s="102"/>
      <c r="O167" s="20">
        <f t="shared" si="8"/>
        <v>187.35</v>
      </c>
      <c r="P167" s="102"/>
    </row>
    <row r="168" spans="1:18" x14ac:dyDescent="0.2">
      <c r="A168" s="285"/>
      <c r="B168" s="287"/>
      <c r="C168" s="289"/>
      <c r="D168" s="291"/>
      <c r="E168" s="282"/>
      <c r="F168" s="293"/>
      <c r="G168" s="282"/>
      <c r="H168" s="27">
        <v>11585</v>
      </c>
      <c r="I168" s="169" t="s">
        <v>189</v>
      </c>
      <c r="J168" s="28">
        <v>32.299999999999997</v>
      </c>
      <c r="K168" s="28">
        <v>32.299999999999997</v>
      </c>
      <c r="L168" s="65"/>
      <c r="M168" s="175"/>
      <c r="N168" s="175"/>
      <c r="O168" s="20">
        <f t="shared" si="8"/>
        <v>32.299999999999997</v>
      </c>
      <c r="P168" s="102"/>
    </row>
    <row r="169" spans="1:18" x14ac:dyDescent="0.2">
      <c r="A169" s="285"/>
      <c r="B169" s="287"/>
      <c r="C169" s="289"/>
      <c r="D169" s="291"/>
      <c r="E169" s="282"/>
      <c r="F169" s="293"/>
      <c r="G169" s="282"/>
      <c r="H169" s="27">
        <v>11593</v>
      </c>
      <c r="I169" s="169" t="s">
        <v>184</v>
      </c>
      <c r="J169" s="28">
        <v>775.28</v>
      </c>
      <c r="K169" s="28">
        <v>0</v>
      </c>
      <c r="L169" s="65"/>
      <c r="M169" s="102">
        <v>775.28</v>
      </c>
      <c r="N169" s="175"/>
      <c r="O169" s="20">
        <f t="shared" si="8"/>
        <v>0</v>
      </c>
      <c r="P169" s="102"/>
    </row>
    <row r="170" spans="1:18" x14ac:dyDescent="0.2">
      <c r="A170" s="285"/>
      <c r="B170" s="287"/>
      <c r="C170" s="289"/>
      <c r="D170" s="291"/>
      <c r="E170" s="282"/>
      <c r="F170" s="293"/>
      <c r="G170" s="282"/>
      <c r="H170" s="27">
        <v>11610</v>
      </c>
      <c r="I170" s="169" t="s">
        <v>190</v>
      </c>
      <c r="J170" s="28">
        <v>2325.84</v>
      </c>
      <c r="K170" s="28">
        <v>0</v>
      </c>
      <c r="L170" s="65"/>
      <c r="M170" s="102">
        <v>2325.84</v>
      </c>
      <c r="N170" s="175"/>
      <c r="O170" s="20">
        <f t="shared" si="8"/>
        <v>0</v>
      </c>
      <c r="P170" s="102"/>
    </row>
    <row r="171" spans="1:18" x14ac:dyDescent="0.2">
      <c r="A171" s="68"/>
      <c r="B171" s="111"/>
      <c r="C171" s="116"/>
      <c r="D171" s="68"/>
      <c r="E171" s="68"/>
      <c r="F171" s="153"/>
      <c r="G171" s="103"/>
      <c r="H171" s="27"/>
      <c r="I171" s="169"/>
      <c r="J171" s="28"/>
      <c r="K171" s="28"/>
      <c r="L171" s="65"/>
      <c r="M171" s="102"/>
      <c r="N171" s="102"/>
      <c r="O171" s="28"/>
      <c r="P171" s="102"/>
    </row>
    <row r="172" spans="1:18" x14ac:dyDescent="0.2">
      <c r="A172" s="58"/>
      <c r="B172" s="112" t="s">
        <v>13</v>
      </c>
      <c r="C172" s="118"/>
      <c r="D172" s="54"/>
      <c r="E172" s="58"/>
      <c r="F172" s="155"/>
      <c r="G172" s="58"/>
      <c r="H172" s="27"/>
      <c r="I172" s="169"/>
      <c r="J172" s="57">
        <f t="shared" ref="J172:O172" si="9">SUM(J150:J170)</f>
        <v>59367.03</v>
      </c>
      <c r="K172" s="57">
        <f t="shared" si="9"/>
        <v>18826.349999999999</v>
      </c>
      <c r="L172" s="57">
        <f t="shared" si="9"/>
        <v>0</v>
      </c>
      <c r="M172" s="57">
        <f t="shared" si="9"/>
        <v>40540.679999999993</v>
      </c>
      <c r="N172" s="57">
        <f t="shared" si="9"/>
        <v>1544.1</v>
      </c>
      <c r="O172" s="57">
        <f t="shared" si="9"/>
        <v>17282.25</v>
      </c>
      <c r="P172" s="57"/>
      <c r="R172" s="2"/>
    </row>
    <row r="173" spans="1:18" x14ac:dyDescent="0.2">
      <c r="A173" s="265">
        <v>16</v>
      </c>
      <c r="B173" s="267" t="s">
        <v>33</v>
      </c>
      <c r="C173" s="269" t="s">
        <v>14</v>
      </c>
      <c r="D173" s="265">
        <v>19</v>
      </c>
      <c r="E173" s="261" t="s">
        <v>99</v>
      </c>
      <c r="F173" s="263" t="s">
        <v>14</v>
      </c>
      <c r="G173" s="258" t="s">
        <v>41</v>
      </c>
      <c r="H173" s="27">
        <v>51440</v>
      </c>
      <c r="I173" s="169" t="s">
        <v>195</v>
      </c>
      <c r="J173" s="28">
        <v>757.56</v>
      </c>
      <c r="K173" s="28">
        <v>757.56</v>
      </c>
      <c r="L173" s="28"/>
      <c r="M173" s="28"/>
      <c r="N173" s="28"/>
      <c r="O173" s="28">
        <f>J173-L173-M173</f>
        <v>757.56</v>
      </c>
      <c r="P173" s="57"/>
    </row>
    <row r="174" spans="1:18" x14ac:dyDescent="0.2">
      <c r="A174" s="266"/>
      <c r="B174" s="268"/>
      <c r="C174" s="270"/>
      <c r="D174" s="266"/>
      <c r="E174" s="262"/>
      <c r="F174" s="264"/>
      <c r="G174" s="259"/>
      <c r="H174" s="27">
        <v>51457</v>
      </c>
      <c r="I174" s="169" t="s">
        <v>195</v>
      </c>
      <c r="J174" s="28">
        <v>48.11</v>
      </c>
      <c r="K174" s="28">
        <v>48.11</v>
      </c>
      <c r="L174" s="28"/>
      <c r="M174" s="28"/>
      <c r="N174" s="28"/>
      <c r="O174" s="28">
        <f>J174-L174-M174</f>
        <v>48.11</v>
      </c>
      <c r="P174" s="57"/>
    </row>
    <row r="175" spans="1:18" x14ac:dyDescent="0.2">
      <c r="A175" s="266"/>
      <c r="B175" s="268"/>
      <c r="C175" s="270"/>
      <c r="D175" s="266"/>
      <c r="E175" s="262"/>
      <c r="F175" s="264"/>
      <c r="G175" s="259"/>
      <c r="H175" s="27"/>
      <c r="I175" s="169"/>
      <c r="J175" s="28"/>
      <c r="K175" s="28"/>
      <c r="L175" s="28"/>
      <c r="M175" s="28"/>
      <c r="N175" s="28"/>
      <c r="O175" s="28"/>
      <c r="P175" s="57"/>
    </row>
    <row r="176" spans="1:18" x14ac:dyDescent="0.2">
      <c r="A176" s="266"/>
      <c r="B176" s="268"/>
      <c r="C176" s="270"/>
      <c r="D176" s="266"/>
      <c r="E176" s="262"/>
      <c r="F176" s="264"/>
      <c r="G176" s="259"/>
      <c r="H176" s="27"/>
      <c r="I176" s="169"/>
      <c r="J176" s="28"/>
      <c r="K176" s="28"/>
      <c r="L176" s="28"/>
      <c r="M176" s="28"/>
      <c r="N176" s="28"/>
      <c r="O176" s="28"/>
      <c r="P176" s="57"/>
    </row>
    <row r="177" spans="1:16" x14ac:dyDescent="0.2">
      <c r="A177" s="68"/>
      <c r="B177" s="109"/>
      <c r="C177" s="116"/>
      <c r="D177" s="68"/>
      <c r="E177" s="82"/>
      <c r="F177" s="153"/>
      <c r="G177" s="259"/>
      <c r="H177" s="27"/>
      <c r="I177" s="169"/>
      <c r="J177" s="28"/>
      <c r="K177" s="28"/>
      <c r="L177" s="28"/>
      <c r="M177" s="28"/>
      <c r="N177" s="28"/>
      <c r="O177" s="28"/>
      <c r="P177" s="57"/>
    </row>
    <row r="178" spans="1:16" x14ac:dyDescent="0.2">
      <c r="A178" s="68"/>
      <c r="B178" s="109"/>
      <c r="C178" s="116"/>
      <c r="D178" s="68"/>
      <c r="E178" s="82"/>
      <c r="F178" s="153"/>
      <c r="G178" s="260"/>
      <c r="H178" s="27"/>
      <c r="I178" s="169"/>
      <c r="J178" s="28"/>
      <c r="K178" s="28"/>
      <c r="L178" s="28"/>
      <c r="M178" s="28"/>
      <c r="N178" s="28"/>
      <c r="O178" s="28"/>
      <c r="P178" s="57"/>
    </row>
    <row r="179" spans="1:16" x14ac:dyDescent="0.2">
      <c r="A179" s="56"/>
      <c r="B179" s="112" t="s">
        <v>13</v>
      </c>
      <c r="C179" s="117"/>
      <c r="D179" s="56"/>
      <c r="E179" s="55"/>
      <c r="F179" s="138"/>
      <c r="G179" s="55"/>
      <c r="H179" s="27"/>
      <c r="I179" s="169"/>
      <c r="J179" s="57">
        <f>SUM(J173:J176)</f>
        <v>805.67</v>
      </c>
      <c r="K179" s="57">
        <f>SUM(K173:K176)</f>
        <v>805.67</v>
      </c>
      <c r="L179" s="57">
        <f>SUM(L173:L176)</f>
        <v>0</v>
      </c>
      <c r="M179" s="57">
        <f>SUM(M173:M176)</f>
        <v>0</v>
      </c>
      <c r="N179" s="57"/>
      <c r="O179" s="57">
        <f>SUM(O173:O176)</f>
        <v>805.67</v>
      </c>
      <c r="P179" s="57"/>
    </row>
    <row r="180" spans="1:16" ht="12.75" customHeight="1" x14ac:dyDescent="0.2">
      <c r="A180" s="265">
        <v>17</v>
      </c>
      <c r="B180" s="267" t="s">
        <v>31</v>
      </c>
      <c r="C180" s="269" t="s">
        <v>50</v>
      </c>
      <c r="D180" s="265">
        <v>601</v>
      </c>
      <c r="E180" s="261" t="s">
        <v>99</v>
      </c>
      <c r="F180" s="271" t="s">
        <v>50</v>
      </c>
      <c r="G180" s="277" t="s">
        <v>42</v>
      </c>
      <c r="H180" s="27">
        <v>2016016</v>
      </c>
      <c r="I180" s="169" t="s">
        <v>185</v>
      </c>
      <c r="J180" s="28">
        <v>902.58</v>
      </c>
      <c r="K180" s="28">
        <v>902.58</v>
      </c>
      <c r="L180" s="28"/>
      <c r="M180" s="28"/>
      <c r="N180" s="28"/>
      <c r="O180" s="28">
        <f>J180-L180-M180</f>
        <v>902.58</v>
      </c>
      <c r="P180" s="57"/>
    </row>
    <row r="181" spans="1:16" x14ac:dyDescent="0.2">
      <c r="A181" s="266"/>
      <c r="B181" s="268"/>
      <c r="C181" s="270"/>
      <c r="D181" s="266"/>
      <c r="E181" s="262"/>
      <c r="F181" s="272"/>
      <c r="G181" s="278"/>
      <c r="H181" s="27">
        <v>2016033</v>
      </c>
      <c r="I181" s="169" t="s">
        <v>191</v>
      </c>
      <c r="J181" s="28">
        <v>1081.3900000000001</v>
      </c>
      <c r="K181" s="28">
        <v>1081.3900000000001</v>
      </c>
      <c r="L181" s="28"/>
      <c r="M181" s="28"/>
      <c r="N181" s="28"/>
      <c r="O181" s="28">
        <f>J181-L181-M181</f>
        <v>1081.3900000000001</v>
      </c>
      <c r="P181" s="57"/>
    </row>
    <row r="182" spans="1:16" x14ac:dyDescent="0.2">
      <c r="A182" s="266"/>
      <c r="B182" s="268"/>
      <c r="C182" s="270"/>
      <c r="D182" s="266"/>
      <c r="E182" s="262"/>
      <c r="F182" s="272"/>
      <c r="G182" s="278"/>
      <c r="H182" s="27"/>
      <c r="I182" s="169"/>
      <c r="J182" s="28"/>
      <c r="K182" s="28"/>
      <c r="L182" s="28"/>
      <c r="M182" s="28"/>
      <c r="N182" s="28"/>
      <c r="O182" s="28"/>
      <c r="P182" s="57"/>
    </row>
    <row r="183" spans="1:16" x14ac:dyDescent="0.2">
      <c r="A183" s="266"/>
      <c r="B183" s="268"/>
      <c r="C183" s="270"/>
      <c r="D183" s="266"/>
      <c r="E183" s="262"/>
      <c r="F183" s="272"/>
      <c r="G183" s="278"/>
      <c r="H183" s="27"/>
      <c r="I183" s="169"/>
      <c r="J183" s="28"/>
      <c r="K183" s="28"/>
      <c r="L183" s="28"/>
      <c r="M183" s="28"/>
      <c r="N183" s="28"/>
      <c r="O183" s="28"/>
      <c r="P183" s="57"/>
    </row>
    <row r="184" spans="1:16" x14ac:dyDescent="0.2">
      <c r="A184" s="266"/>
      <c r="B184" s="268"/>
      <c r="C184" s="270"/>
      <c r="D184" s="266"/>
      <c r="E184" s="262"/>
      <c r="F184" s="272"/>
      <c r="G184" s="278"/>
      <c r="H184" s="27"/>
      <c r="I184" s="169"/>
      <c r="J184" s="28"/>
      <c r="K184" s="28"/>
      <c r="L184" s="28"/>
      <c r="M184" s="28"/>
      <c r="N184" s="28"/>
      <c r="O184" s="28"/>
      <c r="P184" s="57"/>
    </row>
    <row r="185" spans="1:16" x14ac:dyDescent="0.2">
      <c r="A185" s="266"/>
      <c r="B185" s="268"/>
      <c r="C185" s="270"/>
      <c r="D185" s="266"/>
      <c r="E185" s="262"/>
      <c r="F185" s="272"/>
      <c r="G185" s="278"/>
      <c r="H185" s="27"/>
      <c r="I185" s="169"/>
      <c r="J185" s="28"/>
      <c r="K185" s="28"/>
      <c r="L185" s="28"/>
      <c r="M185" s="28"/>
      <c r="N185" s="28"/>
      <c r="O185" s="28"/>
      <c r="P185" s="57"/>
    </row>
    <row r="186" spans="1:16" x14ac:dyDescent="0.2">
      <c r="A186" s="56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SUM(J180:J185)</f>
        <v>1983.9700000000003</v>
      </c>
      <c r="K186" s="57">
        <f>SUM(K180:K185)</f>
        <v>1983.9700000000003</v>
      </c>
      <c r="L186" s="57">
        <f>SUM(L180:L185)</f>
        <v>0</v>
      </c>
      <c r="M186" s="57">
        <f>SUM(M180:M185)</f>
        <v>0</v>
      </c>
      <c r="N186" s="57"/>
      <c r="O186" s="57">
        <f>SUM(O180:O185)</f>
        <v>1983.9700000000003</v>
      </c>
      <c r="P186" s="57"/>
    </row>
    <row r="187" spans="1:16" ht="12.75" customHeight="1" x14ac:dyDescent="0.2">
      <c r="A187" s="265">
        <v>18</v>
      </c>
      <c r="B187" s="267" t="s">
        <v>166</v>
      </c>
      <c r="C187" s="269" t="s">
        <v>14</v>
      </c>
      <c r="D187" s="265">
        <v>26</v>
      </c>
      <c r="E187" s="261" t="s">
        <v>99</v>
      </c>
      <c r="F187" s="271" t="s">
        <v>14</v>
      </c>
      <c r="G187" s="277" t="s">
        <v>167</v>
      </c>
      <c r="H187" s="27">
        <v>1069</v>
      </c>
      <c r="I187" s="169" t="s">
        <v>189</v>
      </c>
      <c r="J187" s="28">
        <v>1264.18</v>
      </c>
      <c r="K187" s="28">
        <v>1264.18</v>
      </c>
      <c r="L187" s="28"/>
      <c r="M187" s="28"/>
      <c r="N187" s="28"/>
      <c r="O187" s="28">
        <f>J187-L187-M187</f>
        <v>1264.18</v>
      </c>
      <c r="P187" s="57"/>
    </row>
    <row r="188" spans="1:16" x14ac:dyDescent="0.2">
      <c r="A188" s="266"/>
      <c r="B188" s="268"/>
      <c r="C188" s="270"/>
      <c r="D188" s="266"/>
      <c r="E188" s="262"/>
      <c r="F188" s="272"/>
      <c r="G188" s="278"/>
      <c r="H188" s="27"/>
      <c r="I188" s="169"/>
      <c r="J188" s="28"/>
      <c r="K188" s="28"/>
      <c r="L188" s="28"/>
      <c r="M188" s="28"/>
      <c r="N188" s="28"/>
      <c r="O188" s="28"/>
      <c r="P188" s="57"/>
    </row>
    <row r="189" spans="1:16" x14ac:dyDescent="0.2">
      <c r="A189" s="266"/>
      <c r="B189" s="268"/>
      <c r="C189" s="270"/>
      <c r="D189" s="266"/>
      <c r="E189" s="262"/>
      <c r="F189" s="272"/>
      <c r="G189" s="278"/>
      <c r="H189" s="27"/>
      <c r="I189" s="169"/>
      <c r="J189" s="28"/>
      <c r="K189" s="28"/>
      <c r="L189" s="28"/>
      <c r="M189" s="28"/>
      <c r="N189" s="28"/>
      <c r="O189" s="28"/>
      <c r="P189" s="57"/>
    </row>
    <row r="190" spans="1:16" x14ac:dyDescent="0.2">
      <c r="A190" s="266"/>
      <c r="B190" s="268"/>
      <c r="C190" s="270"/>
      <c r="D190" s="266"/>
      <c r="E190" s="262"/>
      <c r="F190" s="272"/>
      <c r="G190" s="278"/>
      <c r="H190" s="27"/>
      <c r="I190" s="169"/>
      <c r="J190" s="28"/>
      <c r="K190" s="28"/>
      <c r="L190" s="28"/>
      <c r="M190" s="28"/>
      <c r="N190" s="28"/>
      <c r="O190" s="28"/>
      <c r="P190" s="57"/>
    </row>
    <row r="191" spans="1:16" x14ac:dyDescent="0.2">
      <c r="A191" s="266"/>
      <c r="B191" s="279"/>
      <c r="C191" s="270"/>
      <c r="D191" s="266"/>
      <c r="E191" s="262"/>
      <c r="F191" s="272"/>
      <c r="G191" s="278"/>
      <c r="H191" s="27"/>
      <c r="I191" s="169"/>
      <c r="J191" s="28"/>
      <c r="K191" s="28"/>
      <c r="L191" s="28"/>
      <c r="M191" s="28"/>
      <c r="N191" s="28"/>
      <c r="O191" s="28"/>
      <c r="P191" s="57"/>
    </row>
    <row r="192" spans="1:16" x14ac:dyDescent="0.2">
      <c r="A192" s="56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SUM(J187:J191)</f>
        <v>1264.18</v>
      </c>
      <c r="K192" s="57">
        <f>SUM(K187:K191)</f>
        <v>1264.18</v>
      </c>
      <c r="L192" s="57">
        <f>SUM(L187:L191)</f>
        <v>0</v>
      </c>
      <c r="M192" s="57">
        <f>SUM(M187:M191)</f>
        <v>0</v>
      </c>
      <c r="N192" s="57"/>
      <c r="O192" s="57">
        <f>SUM(O187:O191)</f>
        <v>1264.18</v>
      </c>
      <c r="P192" s="57"/>
    </row>
    <row r="193" spans="1:16" ht="12.75" customHeight="1" x14ac:dyDescent="0.2">
      <c r="A193" s="265">
        <v>19</v>
      </c>
      <c r="B193" s="267" t="s">
        <v>74</v>
      </c>
      <c r="C193" s="269" t="s">
        <v>93</v>
      </c>
      <c r="D193" s="265">
        <v>870</v>
      </c>
      <c r="E193" s="261" t="s">
        <v>99</v>
      </c>
      <c r="F193" s="263" t="s">
        <v>19</v>
      </c>
      <c r="G193" s="258" t="s">
        <v>75</v>
      </c>
      <c r="H193" s="27">
        <v>16003</v>
      </c>
      <c r="I193" s="169" t="s">
        <v>194</v>
      </c>
      <c r="J193" s="28">
        <v>3827.94</v>
      </c>
      <c r="K193" s="28">
        <v>3827.94</v>
      </c>
      <c r="L193" s="28"/>
      <c r="M193" s="28"/>
      <c r="N193" s="28"/>
      <c r="O193" s="28">
        <f>J193-L193-M193</f>
        <v>3827.94</v>
      </c>
      <c r="P193" s="57"/>
    </row>
    <row r="194" spans="1:16" x14ac:dyDescent="0.2">
      <c r="A194" s="266"/>
      <c r="B194" s="268"/>
      <c r="C194" s="270"/>
      <c r="D194" s="266"/>
      <c r="E194" s="262"/>
      <c r="F194" s="264"/>
      <c r="G194" s="259"/>
      <c r="H194" s="27"/>
      <c r="I194" s="169"/>
      <c r="J194" s="28"/>
      <c r="K194" s="28"/>
      <c r="L194" s="28"/>
      <c r="M194" s="28"/>
      <c r="N194" s="28"/>
      <c r="O194" s="28"/>
      <c r="P194" s="57"/>
    </row>
    <row r="195" spans="1:16" x14ac:dyDescent="0.2">
      <c r="A195" s="266"/>
      <c r="B195" s="268"/>
      <c r="C195" s="270"/>
      <c r="D195" s="266"/>
      <c r="E195" s="262"/>
      <c r="F195" s="264"/>
      <c r="G195" s="259"/>
      <c r="H195" s="27"/>
      <c r="I195" s="169"/>
      <c r="J195" s="28"/>
      <c r="K195" s="28"/>
      <c r="L195" s="28"/>
      <c r="M195" s="28"/>
      <c r="N195" s="28"/>
      <c r="O195" s="28"/>
      <c r="P195" s="57"/>
    </row>
    <row r="196" spans="1:16" x14ac:dyDescent="0.2">
      <c r="A196" s="68"/>
      <c r="B196" s="109"/>
      <c r="C196" s="116"/>
      <c r="D196" s="68"/>
      <c r="E196" s="82"/>
      <c r="F196" s="153"/>
      <c r="G196" s="259"/>
      <c r="H196" s="27"/>
      <c r="I196" s="169"/>
      <c r="J196" s="28"/>
      <c r="K196" s="28"/>
      <c r="L196" s="28"/>
      <c r="M196" s="28"/>
      <c r="N196" s="28"/>
      <c r="O196" s="28"/>
      <c r="P196" s="57"/>
    </row>
    <row r="197" spans="1:16" x14ac:dyDescent="0.2">
      <c r="A197" s="68"/>
      <c r="B197" s="109"/>
      <c r="C197" s="116"/>
      <c r="D197" s="68"/>
      <c r="E197" s="82"/>
      <c r="F197" s="153"/>
      <c r="G197" s="260"/>
      <c r="H197" s="27"/>
      <c r="I197" s="169"/>
      <c r="J197" s="28"/>
      <c r="K197" s="28"/>
      <c r="L197" s="28"/>
      <c r="M197" s="28"/>
      <c r="N197" s="28"/>
      <c r="O197" s="28"/>
      <c r="P197" s="57"/>
    </row>
    <row r="198" spans="1:16" x14ac:dyDescent="0.2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3827.94</v>
      </c>
      <c r="K198" s="57">
        <f>SUM(K193:K195)</f>
        <v>3827.94</v>
      </c>
      <c r="L198" s="57">
        <f>SUM(L193:L195)</f>
        <v>0</v>
      </c>
      <c r="M198" s="57">
        <f>SUM(M193:M195)</f>
        <v>0</v>
      </c>
      <c r="N198" s="57"/>
      <c r="O198" s="57">
        <f>SUM(O193:O195)</f>
        <v>3827.94</v>
      </c>
      <c r="P198" s="57"/>
    </row>
    <row r="199" spans="1:16" ht="12.75" customHeight="1" x14ac:dyDescent="0.2">
      <c r="A199" s="265">
        <v>20</v>
      </c>
      <c r="B199" s="267" t="s">
        <v>34</v>
      </c>
      <c r="C199" s="269" t="s">
        <v>19</v>
      </c>
      <c r="D199" s="265">
        <v>28</v>
      </c>
      <c r="E199" s="261" t="s">
        <v>99</v>
      </c>
      <c r="F199" s="263" t="s">
        <v>19</v>
      </c>
      <c r="G199" s="258" t="s">
        <v>47</v>
      </c>
      <c r="H199" s="27">
        <v>4670</v>
      </c>
      <c r="I199" s="169" t="s">
        <v>188</v>
      </c>
      <c r="J199" s="28">
        <v>2460.06</v>
      </c>
      <c r="K199" s="28">
        <v>2460.06</v>
      </c>
      <c r="L199" s="28"/>
      <c r="M199" s="28"/>
      <c r="N199" s="28"/>
      <c r="O199" s="28">
        <f>J199-L199-M199</f>
        <v>2460.06</v>
      </c>
      <c r="P199" s="57"/>
    </row>
    <row r="200" spans="1:16" x14ac:dyDescent="0.2">
      <c r="A200" s="266"/>
      <c r="B200" s="268"/>
      <c r="C200" s="270"/>
      <c r="D200" s="266"/>
      <c r="E200" s="262"/>
      <c r="F200" s="264"/>
      <c r="G200" s="259"/>
      <c r="H200" s="27"/>
      <c r="I200" s="169"/>
      <c r="J200" s="28"/>
      <c r="K200" s="28"/>
      <c r="L200" s="28"/>
      <c r="M200" s="28"/>
      <c r="N200" s="28"/>
      <c r="O200" s="28"/>
      <c r="P200" s="57"/>
    </row>
    <row r="201" spans="1:16" x14ac:dyDescent="0.2">
      <c r="A201" s="266"/>
      <c r="B201" s="268"/>
      <c r="C201" s="270"/>
      <c r="D201" s="266"/>
      <c r="E201" s="262"/>
      <c r="F201" s="264"/>
      <c r="G201" s="259"/>
      <c r="H201" s="27"/>
      <c r="I201" s="169"/>
      <c r="J201" s="28"/>
      <c r="K201" s="28"/>
      <c r="L201" s="28"/>
      <c r="M201" s="28"/>
      <c r="N201" s="28"/>
      <c r="O201" s="28"/>
      <c r="P201" s="57"/>
    </row>
    <row r="202" spans="1:16" x14ac:dyDescent="0.2">
      <c r="A202" s="68"/>
      <c r="B202" s="109"/>
      <c r="C202" s="116"/>
      <c r="D202" s="68"/>
      <c r="E202" s="82"/>
      <c r="F202" s="153"/>
      <c r="G202" s="259"/>
      <c r="H202" s="27"/>
      <c r="I202" s="169"/>
      <c r="J202" s="28"/>
      <c r="K202" s="28"/>
      <c r="L202" s="28"/>
      <c r="M202" s="28"/>
      <c r="N202" s="28"/>
      <c r="O202" s="28"/>
      <c r="P202" s="57"/>
    </row>
    <row r="203" spans="1:16" x14ac:dyDescent="0.2">
      <c r="A203" s="68"/>
      <c r="B203" s="109"/>
      <c r="C203" s="116"/>
      <c r="D203" s="68"/>
      <c r="E203" s="82"/>
      <c r="F203" s="153"/>
      <c r="G203" s="260"/>
      <c r="H203" s="27"/>
      <c r="I203" s="169"/>
      <c r="J203" s="28"/>
      <c r="K203" s="28"/>
      <c r="L203" s="28"/>
      <c r="M203" s="28"/>
      <c r="N203" s="28"/>
      <c r="O203" s="28"/>
      <c r="P203" s="57"/>
    </row>
    <row r="204" spans="1:16" x14ac:dyDescent="0.2">
      <c r="A204" s="54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SUM(J199:J201)</f>
        <v>2460.06</v>
      </c>
      <c r="K204" s="57">
        <f>SUM(K199:K201)</f>
        <v>2460.06</v>
      </c>
      <c r="L204" s="57">
        <f>SUM(L199:L201)</f>
        <v>0</v>
      </c>
      <c r="M204" s="57">
        <f>SUM(M199:M201)</f>
        <v>0</v>
      </c>
      <c r="N204" s="57"/>
      <c r="O204" s="57">
        <f>SUM(O199:O201)</f>
        <v>2460.06</v>
      </c>
      <c r="P204" s="57"/>
    </row>
    <row r="205" spans="1:16" x14ac:dyDescent="0.2">
      <c r="A205" s="265">
        <v>21</v>
      </c>
      <c r="B205" s="267" t="s">
        <v>80</v>
      </c>
      <c r="C205" s="265" t="s">
        <v>14</v>
      </c>
      <c r="D205" s="265">
        <v>211</v>
      </c>
      <c r="E205" s="258" t="s">
        <v>149</v>
      </c>
      <c r="F205" s="307" t="s">
        <v>14</v>
      </c>
      <c r="G205" s="307" t="s">
        <v>81</v>
      </c>
      <c r="H205" s="27">
        <v>2046</v>
      </c>
      <c r="I205" s="169" t="s">
        <v>184</v>
      </c>
      <c r="J205" s="28">
        <v>2741.58</v>
      </c>
      <c r="K205" s="28">
        <v>2741.58</v>
      </c>
      <c r="L205" s="28"/>
      <c r="M205" s="28"/>
      <c r="N205" s="28"/>
      <c r="O205" s="28">
        <f>J205-L205-M205</f>
        <v>2741.58</v>
      </c>
      <c r="P205" s="57"/>
    </row>
    <row r="206" spans="1:16" x14ac:dyDescent="0.2">
      <c r="A206" s="266"/>
      <c r="B206" s="268"/>
      <c r="C206" s="266"/>
      <c r="D206" s="266"/>
      <c r="E206" s="259"/>
      <c r="F206" s="308"/>
      <c r="G206" s="308"/>
      <c r="H206" s="27"/>
      <c r="I206" s="169"/>
      <c r="J206" s="57"/>
      <c r="K206" s="57"/>
      <c r="L206" s="57"/>
      <c r="M206" s="57"/>
      <c r="N206" s="57"/>
      <c r="O206" s="57"/>
      <c r="P206" s="57"/>
    </row>
    <row r="207" spans="1:16" x14ac:dyDescent="0.2">
      <c r="A207" s="266"/>
      <c r="B207" s="268"/>
      <c r="C207" s="266"/>
      <c r="D207" s="266"/>
      <c r="E207" s="259"/>
      <c r="F207" s="308"/>
      <c r="G207" s="308"/>
      <c r="H207" s="27"/>
      <c r="I207" s="169"/>
      <c r="J207" s="57"/>
      <c r="K207" s="57"/>
      <c r="L207" s="57"/>
      <c r="M207" s="57"/>
      <c r="N207" s="57"/>
      <c r="O207" s="57"/>
      <c r="P207" s="57"/>
    </row>
    <row r="208" spans="1:16" x14ac:dyDescent="0.2">
      <c r="A208" s="266"/>
      <c r="B208" s="268"/>
      <c r="C208" s="266"/>
      <c r="D208" s="266"/>
      <c r="E208" s="259"/>
      <c r="F208" s="308"/>
      <c r="G208" s="308"/>
      <c r="H208" s="27"/>
      <c r="I208" s="169"/>
      <c r="J208" s="57"/>
      <c r="K208" s="57"/>
      <c r="L208" s="57"/>
      <c r="M208" s="57"/>
      <c r="N208" s="57"/>
      <c r="O208" s="57"/>
      <c r="P208" s="57"/>
    </row>
    <row r="209" spans="1:18" x14ac:dyDescent="0.2">
      <c r="A209" s="335"/>
      <c r="B209" s="279"/>
      <c r="C209" s="335"/>
      <c r="D209" s="335"/>
      <c r="E209" s="260"/>
      <c r="F209" s="336"/>
      <c r="G209" s="336"/>
      <c r="H209" s="27"/>
      <c r="I209" s="169"/>
      <c r="J209" s="57"/>
      <c r="K209" s="57"/>
      <c r="L209" s="57"/>
      <c r="M209" s="57"/>
      <c r="N209" s="57"/>
      <c r="O209" s="57"/>
      <c r="P209" s="57"/>
    </row>
    <row r="210" spans="1:18" x14ac:dyDescent="0.2">
      <c r="A210" s="56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SUM(J205:J209)</f>
        <v>2741.58</v>
      </c>
      <c r="K210" s="57">
        <f>SUM(K205:K209)</f>
        <v>2741.58</v>
      </c>
      <c r="L210" s="57">
        <f>SUM(L205:L209)</f>
        <v>0</v>
      </c>
      <c r="M210" s="57">
        <f>SUM(M205:M209)</f>
        <v>0</v>
      </c>
      <c r="N210" s="57"/>
      <c r="O210" s="57">
        <f>SUM(O205:O209)</f>
        <v>2741.58</v>
      </c>
      <c r="P210" s="57"/>
    </row>
    <row r="211" spans="1:18" ht="12.75" customHeight="1" x14ac:dyDescent="0.2">
      <c r="A211" s="265">
        <v>22</v>
      </c>
      <c r="B211" s="267" t="s">
        <v>192</v>
      </c>
      <c r="C211" s="269" t="s">
        <v>14</v>
      </c>
      <c r="D211" s="265">
        <v>6</v>
      </c>
      <c r="E211" s="261" t="s">
        <v>99</v>
      </c>
      <c r="F211" s="263" t="s">
        <v>14</v>
      </c>
      <c r="G211" s="258" t="s">
        <v>193</v>
      </c>
      <c r="H211" s="27">
        <v>13</v>
      </c>
      <c r="I211" s="169" t="s">
        <v>184</v>
      </c>
      <c r="J211" s="28">
        <v>249.78</v>
      </c>
      <c r="K211" s="28">
        <v>249.78</v>
      </c>
      <c r="L211" s="28"/>
      <c r="M211" s="28"/>
      <c r="N211" s="28"/>
      <c r="O211" s="28">
        <f>J211-L211-M211</f>
        <v>249.78</v>
      </c>
      <c r="P211" s="57"/>
    </row>
    <row r="212" spans="1:18" x14ac:dyDescent="0.2">
      <c r="A212" s="266"/>
      <c r="B212" s="268"/>
      <c r="C212" s="270"/>
      <c r="D212" s="266"/>
      <c r="E212" s="262"/>
      <c r="F212" s="264"/>
      <c r="G212" s="259"/>
      <c r="H212" s="27"/>
      <c r="I212" s="169"/>
      <c r="J212" s="28"/>
      <c r="K212" s="28"/>
      <c r="L212" s="28"/>
      <c r="M212" s="28"/>
      <c r="N212" s="28"/>
      <c r="O212" s="28"/>
      <c r="P212" s="57"/>
    </row>
    <row r="213" spans="1:18" x14ac:dyDescent="0.2">
      <c r="A213" s="266"/>
      <c r="B213" s="268"/>
      <c r="C213" s="270"/>
      <c r="D213" s="266"/>
      <c r="E213" s="262"/>
      <c r="F213" s="264"/>
      <c r="G213" s="259"/>
      <c r="H213" s="27"/>
      <c r="I213" s="169"/>
      <c r="J213" s="28"/>
      <c r="K213" s="28"/>
      <c r="L213" s="28"/>
      <c r="M213" s="28"/>
      <c r="N213" s="28"/>
      <c r="O213" s="28"/>
      <c r="P213" s="57"/>
    </row>
    <row r="214" spans="1:18" x14ac:dyDescent="0.2">
      <c r="A214" s="68"/>
      <c r="B214" s="109"/>
      <c r="C214" s="116"/>
      <c r="D214" s="68"/>
      <c r="E214" s="82"/>
      <c r="F214" s="153"/>
      <c r="G214" s="259"/>
      <c r="H214" s="27"/>
      <c r="I214" s="169"/>
      <c r="J214" s="28"/>
      <c r="K214" s="28"/>
      <c r="L214" s="28"/>
      <c r="M214" s="28"/>
      <c r="N214" s="28"/>
      <c r="O214" s="28"/>
      <c r="P214" s="57"/>
    </row>
    <row r="215" spans="1:18" x14ac:dyDescent="0.2">
      <c r="A215" s="68"/>
      <c r="B215" s="109"/>
      <c r="C215" s="116"/>
      <c r="D215" s="68"/>
      <c r="E215" s="82"/>
      <c r="F215" s="153"/>
      <c r="G215" s="260"/>
      <c r="H215" s="27"/>
      <c r="I215" s="169"/>
      <c r="J215" s="28"/>
      <c r="K215" s="28"/>
      <c r="L215" s="28"/>
      <c r="M215" s="28"/>
      <c r="N215" s="28"/>
      <c r="O215" s="28"/>
      <c r="P215" s="57"/>
    </row>
    <row r="216" spans="1:18" x14ac:dyDescent="0.2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249.78</v>
      </c>
      <c r="K216" s="57">
        <f>SUM(K211:K213)</f>
        <v>249.78</v>
      </c>
      <c r="L216" s="57">
        <f>SUM(L211:L213)</f>
        <v>0</v>
      </c>
      <c r="M216" s="57">
        <f>SUM(M211:M213)</f>
        <v>0</v>
      </c>
      <c r="N216" s="57"/>
      <c r="O216" s="57">
        <f>SUM(O211:O213)</f>
        <v>249.78</v>
      </c>
      <c r="P216" s="57"/>
    </row>
    <row r="217" spans="1:18" x14ac:dyDescent="0.2">
      <c r="A217" s="3"/>
      <c r="B217" s="3" t="s">
        <v>21</v>
      </c>
      <c r="C217" s="4"/>
      <c r="D217" s="31"/>
      <c r="E217" s="31"/>
      <c r="F217" s="4"/>
      <c r="G217" s="32"/>
      <c r="H217" s="26"/>
      <c r="I217" s="30"/>
      <c r="J217" s="24">
        <f t="shared" ref="J217:P217" si="10">J22+J36+J42+J48+J55+J63+J70+J78+J84+J92+J117+J126+J142+J149+J172+J179+J186+J192+J198+J204+J210+J216</f>
        <v>520085.02000000008</v>
      </c>
      <c r="K217" s="24">
        <f t="shared" si="10"/>
        <v>432684.99</v>
      </c>
      <c r="L217" s="24">
        <f t="shared" si="10"/>
        <v>191.1</v>
      </c>
      <c r="M217" s="24">
        <f t="shared" si="10"/>
        <v>87400.03</v>
      </c>
      <c r="N217" s="24">
        <f t="shared" si="10"/>
        <v>4245.4500000000007</v>
      </c>
      <c r="O217" s="24">
        <f t="shared" si="10"/>
        <v>426357.43</v>
      </c>
      <c r="P217" s="24">
        <f t="shared" si="10"/>
        <v>1891.01</v>
      </c>
    </row>
    <row r="218" spans="1:18" x14ac:dyDescent="0.2">
      <c r="A218" s="70"/>
      <c r="B218" s="70"/>
      <c r="C218" s="74"/>
      <c r="D218" s="72"/>
      <c r="E218" s="72"/>
      <c r="F218" s="74"/>
      <c r="G218" s="34"/>
      <c r="H218" s="73"/>
      <c r="I218" s="71"/>
      <c r="J218" s="75"/>
      <c r="K218" s="75"/>
      <c r="L218" s="75"/>
      <c r="M218" s="75"/>
      <c r="N218" s="75"/>
      <c r="O218" s="75"/>
      <c r="P218" s="75"/>
    </row>
    <row r="219" spans="1:18" x14ac:dyDescent="0.2">
      <c r="A219" s="128" t="s">
        <v>90</v>
      </c>
      <c r="B219" s="128"/>
      <c r="C219" s="141"/>
      <c r="D219" s="98"/>
      <c r="E219" s="41"/>
      <c r="F219" s="120" t="s">
        <v>171</v>
      </c>
      <c r="G219" s="79"/>
      <c r="H219" s="35"/>
      <c r="I219" s="98"/>
      <c r="J219" s="1"/>
      <c r="K219" s="123" t="s">
        <v>89</v>
      </c>
      <c r="L219" s="123"/>
      <c r="M219" s="123"/>
      <c r="N219" s="123"/>
      <c r="O219" s="123"/>
      <c r="P219" s="6"/>
      <c r="R219" s="2"/>
    </row>
    <row r="220" spans="1:18" x14ac:dyDescent="0.2">
      <c r="A220" s="140" t="s">
        <v>45</v>
      </c>
      <c r="B220" s="140"/>
      <c r="C220" s="142"/>
      <c r="D220" s="49"/>
      <c r="E220" s="42"/>
      <c r="F220" s="45" t="s">
        <v>22</v>
      </c>
      <c r="G220" s="39"/>
      <c r="H220" s="80"/>
      <c r="I220" s="49"/>
      <c r="J220" s="46"/>
      <c r="K220" s="45" t="s">
        <v>91</v>
      </c>
      <c r="L220" s="6"/>
      <c r="M220" s="43"/>
      <c r="N220" s="43"/>
      <c r="O220" s="43"/>
      <c r="P220" s="6"/>
      <c r="R220" s="2"/>
    </row>
    <row r="221" spans="1:18" x14ac:dyDescent="0.2">
      <c r="A221" s="38"/>
      <c r="B221" s="47"/>
      <c r="C221" s="36"/>
      <c r="D221" s="98"/>
      <c r="E221" s="40"/>
      <c r="F221" s="121"/>
      <c r="G221" s="39"/>
      <c r="H221" s="39"/>
      <c r="I221" s="49"/>
      <c r="J221" s="37"/>
      <c r="K221" s="45"/>
      <c r="L221" s="6"/>
      <c r="M221" s="43"/>
      <c r="N221" s="43"/>
      <c r="O221" s="43"/>
      <c r="P221" s="6"/>
      <c r="Q221" s="2"/>
      <c r="R221" s="2"/>
    </row>
    <row r="222" spans="1:18" x14ac:dyDescent="0.2">
      <c r="A222" s="38"/>
      <c r="B222" s="47"/>
      <c r="C222" s="36"/>
      <c r="D222" s="99"/>
      <c r="E222" s="48"/>
      <c r="F222" s="121"/>
      <c r="G222" s="81"/>
      <c r="H222" s="41"/>
      <c r="I222" s="49"/>
      <c r="J222" s="50"/>
      <c r="K222" s="51"/>
      <c r="L222" s="6"/>
      <c r="M222" s="43"/>
      <c r="N222" s="43"/>
      <c r="O222" s="43"/>
      <c r="P222" s="43"/>
      <c r="R222" s="164"/>
    </row>
    <row r="223" spans="1:18" x14ac:dyDescent="0.2">
      <c r="A223" s="38"/>
      <c r="B223" s="33"/>
      <c r="C223" s="143"/>
      <c r="D223" s="100"/>
      <c r="E223" s="6"/>
      <c r="F223" s="53"/>
      <c r="G223" s="38"/>
      <c r="H223" s="35"/>
      <c r="I223" s="49"/>
      <c r="J223" s="50"/>
      <c r="K223" s="2"/>
      <c r="L223" s="52" t="s">
        <v>62</v>
      </c>
      <c r="M223" s="43"/>
      <c r="N223" s="43"/>
      <c r="O223" s="43"/>
      <c r="P223" s="6"/>
    </row>
    <row r="224" spans="1:18" x14ac:dyDescent="0.2">
      <c r="A224" s="38"/>
      <c r="B224" s="33"/>
      <c r="C224" s="143"/>
      <c r="D224" s="100"/>
      <c r="E224" s="6"/>
      <c r="F224" s="53"/>
      <c r="G224" s="38"/>
      <c r="H224" s="81"/>
      <c r="I224" s="100"/>
      <c r="J224" s="43"/>
      <c r="K224" s="2"/>
      <c r="L224" s="43" t="s">
        <v>73</v>
      </c>
      <c r="M224" s="43"/>
      <c r="N224" s="43"/>
      <c r="O224" s="52"/>
      <c r="P224" s="6"/>
    </row>
    <row r="225" spans="1:16" x14ac:dyDescent="0.2">
      <c r="A225" s="38"/>
      <c r="B225" s="33"/>
      <c r="C225" s="143"/>
      <c r="D225" s="100"/>
      <c r="E225" s="6"/>
      <c r="F225" s="53"/>
      <c r="G225" s="38"/>
      <c r="H225" s="38"/>
      <c r="I225" s="100"/>
      <c r="J225" s="43"/>
      <c r="K225" s="43"/>
      <c r="L225" s="6"/>
      <c r="M225" s="43"/>
      <c r="N225" s="43"/>
      <c r="O225" s="43"/>
      <c r="P225" s="6"/>
    </row>
    <row r="226" spans="1:16" x14ac:dyDescent="0.2">
      <c r="O226" s="2"/>
    </row>
  </sheetData>
  <mergeCells count="162">
    <mergeCell ref="A211:A213"/>
    <mergeCell ref="B211:B213"/>
    <mergeCell ref="C211:C213"/>
    <mergeCell ref="D211:D213"/>
    <mergeCell ref="E211:E213"/>
    <mergeCell ref="F211:F213"/>
    <mergeCell ref="G211:G215"/>
    <mergeCell ref="F199:F201"/>
    <mergeCell ref="G199:G203"/>
    <mergeCell ref="G180:G185"/>
    <mergeCell ref="E187:E191"/>
    <mergeCell ref="F187:F191"/>
    <mergeCell ref="G187:G191"/>
    <mergeCell ref="E193:E195"/>
    <mergeCell ref="F193:F195"/>
    <mergeCell ref="G193:G197"/>
    <mergeCell ref="A205:A209"/>
    <mergeCell ref="B205:B209"/>
    <mergeCell ref="C205:C209"/>
    <mergeCell ref="D205:D209"/>
    <mergeCell ref="A199:A201"/>
    <mergeCell ref="B199:B201"/>
    <mergeCell ref="C199:C201"/>
    <mergeCell ref="D199:D201"/>
    <mergeCell ref="E205:E209"/>
    <mergeCell ref="F205:F209"/>
    <mergeCell ref="G205:G209"/>
    <mergeCell ref="A193:A195"/>
    <mergeCell ref="B193:B195"/>
    <mergeCell ref="C193:C195"/>
    <mergeCell ref="D193:D195"/>
    <mergeCell ref="A187:A191"/>
    <mergeCell ref="B187:B191"/>
    <mergeCell ref="C143:C148"/>
    <mergeCell ref="D143:D148"/>
    <mergeCell ref="E173:E176"/>
    <mergeCell ref="F173:F176"/>
    <mergeCell ref="D187:D191"/>
    <mergeCell ref="E199:E201"/>
    <mergeCell ref="A180:A185"/>
    <mergeCell ref="B180:B185"/>
    <mergeCell ref="C180:C185"/>
    <mergeCell ref="D180:D185"/>
    <mergeCell ref="E180:E185"/>
    <mergeCell ref="F180:F185"/>
    <mergeCell ref="C187:C191"/>
    <mergeCell ref="G173:G178"/>
    <mergeCell ref="A127:A141"/>
    <mergeCell ref="B127:B141"/>
    <mergeCell ref="C127:C141"/>
    <mergeCell ref="D127:D141"/>
    <mergeCell ref="E127:E141"/>
    <mergeCell ref="F127:F141"/>
    <mergeCell ref="G127:G141"/>
    <mergeCell ref="G143:G148"/>
    <mergeCell ref="A150:A170"/>
    <mergeCell ref="B150:B170"/>
    <mergeCell ref="C150:C170"/>
    <mergeCell ref="D150:D170"/>
    <mergeCell ref="E150:E170"/>
    <mergeCell ref="F150:F170"/>
    <mergeCell ref="G150:G170"/>
    <mergeCell ref="A143:A148"/>
    <mergeCell ref="B143:B148"/>
    <mergeCell ref="A173:A176"/>
    <mergeCell ref="B173:B176"/>
    <mergeCell ref="C173:C176"/>
    <mergeCell ref="D173:D176"/>
    <mergeCell ref="E143:E148"/>
    <mergeCell ref="F143:F148"/>
    <mergeCell ref="F93:F116"/>
    <mergeCell ref="G93:G116"/>
    <mergeCell ref="E79:E83"/>
    <mergeCell ref="F79:F83"/>
    <mergeCell ref="G79:G83"/>
    <mergeCell ref="E85:E90"/>
    <mergeCell ref="F85:F90"/>
    <mergeCell ref="G85:G90"/>
    <mergeCell ref="A118:A123"/>
    <mergeCell ref="B118:B123"/>
    <mergeCell ref="C118:C123"/>
    <mergeCell ref="D118:D123"/>
    <mergeCell ref="A93:A116"/>
    <mergeCell ref="B93:B116"/>
    <mergeCell ref="C93:C116"/>
    <mergeCell ref="D93:D116"/>
    <mergeCell ref="E118:E123"/>
    <mergeCell ref="F118:F123"/>
    <mergeCell ref="G118:G123"/>
    <mergeCell ref="A85:A90"/>
    <mergeCell ref="B85:B90"/>
    <mergeCell ref="C85:C90"/>
    <mergeCell ref="D85:D90"/>
    <mergeCell ref="A79:A83"/>
    <mergeCell ref="B79:B83"/>
    <mergeCell ref="C79:C83"/>
    <mergeCell ref="D79:D83"/>
    <mergeCell ref="E93:E116"/>
    <mergeCell ref="A71:A77"/>
    <mergeCell ref="B71:B77"/>
    <mergeCell ref="C71:C77"/>
    <mergeCell ref="D71:D77"/>
    <mergeCell ref="E71:E77"/>
    <mergeCell ref="F71:F77"/>
    <mergeCell ref="G71:G77"/>
    <mergeCell ref="A64:A69"/>
    <mergeCell ref="B64:B69"/>
    <mergeCell ref="C64:C69"/>
    <mergeCell ref="D64:D69"/>
    <mergeCell ref="E49:E54"/>
    <mergeCell ref="F49:F54"/>
    <mergeCell ref="C49:C54"/>
    <mergeCell ref="D49:D54"/>
    <mergeCell ref="E64:E69"/>
    <mergeCell ref="F64:F69"/>
    <mergeCell ref="G64:G69"/>
    <mergeCell ref="G49:G54"/>
    <mergeCell ref="A56:A62"/>
    <mergeCell ref="B56:B62"/>
    <mergeCell ref="C56:C62"/>
    <mergeCell ref="D56:D62"/>
    <mergeCell ref="E56:E62"/>
    <mergeCell ref="F56:F62"/>
    <mergeCell ref="G56:G62"/>
    <mergeCell ref="A49:A54"/>
    <mergeCell ref="B49:B54"/>
    <mergeCell ref="A43:A47"/>
    <mergeCell ref="B43:B47"/>
    <mergeCell ref="C43:C47"/>
    <mergeCell ref="D43:D47"/>
    <mergeCell ref="E43:E47"/>
    <mergeCell ref="F43:F47"/>
    <mergeCell ref="G43:G47"/>
    <mergeCell ref="A37:A41"/>
    <mergeCell ref="B37:B41"/>
    <mergeCell ref="C37:C41"/>
    <mergeCell ref="D37:D41"/>
    <mergeCell ref="E37:E41"/>
    <mergeCell ref="F37:F41"/>
    <mergeCell ref="G37:G41"/>
    <mergeCell ref="A23:A35"/>
    <mergeCell ref="B23:B35"/>
    <mergeCell ref="C23:C35"/>
    <mergeCell ref="D23:D35"/>
    <mergeCell ref="E23:E35"/>
    <mergeCell ref="F23:F35"/>
    <mergeCell ref="G23:G35"/>
    <mergeCell ref="B1:O1"/>
    <mergeCell ref="A4:A5"/>
    <mergeCell ref="B4:B5"/>
    <mergeCell ref="C4:C5"/>
    <mergeCell ref="F4:F5"/>
    <mergeCell ref="G4:G5"/>
    <mergeCell ref="H4:J4"/>
    <mergeCell ref="M4:M5"/>
    <mergeCell ref="G6:G19"/>
    <mergeCell ref="E6:E19"/>
    <mergeCell ref="F6:F19"/>
    <mergeCell ref="C6:C19"/>
    <mergeCell ref="D6:D19"/>
    <mergeCell ref="A6:A19"/>
    <mergeCell ref="B6:B19"/>
  </mergeCells>
  <phoneticPr fontId="8" type="noConversion"/>
  <pageMargins left="0.25" right="0.25" top="0.5" bottom="0.5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workbookViewId="0">
      <selection activeCell="H20" sqref="H20:P20"/>
    </sheetView>
  </sheetViews>
  <sheetFormatPr defaultRowHeight="12.75" x14ac:dyDescent="0.2"/>
  <cols>
    <col min="1" max="1" width="3.140625" customWidth="1"/>
    <col min="2" max="2" width="12.85546875" customWidth="1"/>
    <col min="3" max="3" width="9.42578125" style="122" customWidth="1"/>
    <col min="4" max="4" width="4.5703125" customWidth="1"/>
    <col min="5" max="5" width="7.5703125" customWidth="1"/>
    <col min="6" max="6" width="8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0.5703125" customWidth="1"/>
    <col min="15" max="15" width="12.42578125" bestFit="1" customWidth="1"/>
    <col min="16" max="16" width="8.42578125" customWidth="1"/>
    <col min="17" max="18" width="10.140625" bestFit="1" customWidth="1"/>
  </cols>
  <sheetData>
    <row r="1" spans="1:18" x14ac:dyDescent="0.2">
      <c r="A1" s="6"/>
      <c r="B1" s="338" t="s">
        <v>205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8"/>
    </row>
    <row r="2" spans="1:18" x14ac:dyDescent="0.2">
      <c r="A2" s="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8" x14ac:dyDescent="0.2">
      <c r="A3" s="6"/>
      <c r="B3" s="185"/>
      <c r="C3" s="186"/>
      <c r="D3" s="187"/>
      <c r="E3" s="185"/>
      <c r="F3" s="186"/>
      <c r="G3" s="185"/>
      <c r="H3" s="185"/>
      <c r="I3" s="187"/>
      <c r="J3" s="185"/>
      <c r="K3" s="185"/>
      <c r="L3" s="185"/>
      <c r="M3" s="185"/>
      <c r="N3" s="185"/>
      <c r="O3" s="185"/>
      <c r="P3" s="8"/>
    </row>
    <row r="4" spans="1:18" x14ac:dyDescent="0.2">
      <c r="A4" s="326" t="s">
        <v>27</v>
      </c>
      <c r="B4" s="330" t="s">
        <v>0</v>
      </c>
      <c r="C4" s="339" t="s">
        <v>1</v>
      </c>
      <c r="D4" s="179" t="s">
        <v>2</v>
      </c>
      <c r="E4" s="180" t="s">
        <v>97</v>
      </c>
      <c r="F4" s="340" t="s">
        <v>3</v>
      </c>
      <c r="G4" s="315" t="s">
        <v>4</v>
      </c>
      <c r="H4" s="341" t="s">
        <v>5</v>
      </c>
      <c r="I4" s="341"/>
      <c r="J4" s="342"/>
      <c r="K4" s="181" t="s">
        <v>6</v>
      </c>
      <c r="L4" s="182" t="s">
        <v>37</v>
      </c>
      <c r="M4" s="343" t="s">
        <v>7</v>
      </c>
      <c r="N4" s="183" t="s">
        <v>183</v>
      </c>
      <c r="O4" s="184" t="s">
        <v>18</v>
      </c>
      <c r="P4" s="94" t="s">
        <v>64</v>
      </c>
    </row>
    <row r="5" spans="1:18" x14ac:dyDescent="0.2">
      <c r="A5" s="326"/>
      <c r="B5" s="327"/>
      <c r="C5" s="328"/>
      <c r="D5" s="160" t="s">
        <v>96</v>
      </c>
      <c r="E5" s="159" t="s">
        <v>8</v>
      </c>
      <c r="F5" s="329"/>
      <c r="G5" s="33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33"/>
      <c r="N5" s="177" t="s">
        <v>215</v>
      </c>
      <c r="O5" s="85" t="s">
        <v>17</v>
      </c>
      <c r="P5" s="95" t="s">
        <v>29</v>
      </c>
    </row>
    <row r="6" spans="1:18" x14ac:dyDescent="0.2">
      <c r="A6" s="265">
        <v>1</v>
      </c>
      <c r="B6" s="310" t="s">
        <v>36</v>
      </c>
      <c r="C6" s="313" t="s">
        <v>14</v>
      </c>
      <c r="D6" s="315">
        <v>13</v>
      </c>
      <c r="E6" s="323" t="s">
        <v>98</v>
      </c>
      <c r="F6" s="319" t="s">
        <v>14</v>
      </c>
      <c r="G6" s="317" t="s">
        <v>79</v>
      </c>
      <c r="H6" s="12">
        <v>57546</v>
      </c>
      <c r="I6" s="166" t="s">
        <v>202</v>
      </c>
      <c r="J6" s="13">
        <v>5230.43</v>
      </c>
      <c r="K6" s="13">
        <v>5230.43</v>
      </c>
      <c r="L6" s="11">
        <v>3339.42</v>
      </c>
      <c r="M6" s="11"/>
      <c r="N6" s="11"/>
      <c r="O6" s="13">
        <v>1891.01</v>
      </c>
      <c r="P6" s="88"/>
    </row>
    <row r="7" spans="1:18" x14ac:dyDescent="0.2">
      <c r="A7" s="266"/>
      <c r="B7" s="311"/>
      <c r="C7" s="322"/>
      <c r="D7" s="315"/>
      <c r="E7" s="323"/>
      <c r="F7" s="324"/>
      <c r="G7" s="334"/>
      <c r="H7" s="12">
        <v>57601</v>
      </c>
      <c r="I7" s="166" t="s">
        <v>211</v>
      </c>
      <c r="J7" s="13">
        <v>12615.89</v>
      </c>
      <c r="K7" s="13">
        <v>12615.89</v>
      </c>
      <c r="L7" s="11"/>
      <c r="M7" s="11"/>
      <c r="N7" s="11"/>
      <c r="O7" s="13">
        <f>J7-L7-M7</f>
        <v>12615.89</v>
      </c>
      <c r="P7" s="11"/>
    </row>
    <row r="8" spans="1:18" x14ac:dyDescent="0.2">
      <c r="A8" s="266"/>
      <c r="B8" s="311"/>
      <c r="C8" s="322"/>
      <c r="D8" s="315"/>
      <c r="E8" s="323"/>
      <c r="F8" s="324"/>
      <c r="G8" s="334"/>
      <c r="H8" s="134">
        <v>57617</v>
      </c>
      <c r="I8" s="168" t="s">
        <v>207</v>
      </c>
      <c r="J8" s="136">
        <v>3311.74</v>
      </c>
      <c r="K8" s="136">
        <v>3311.74</v>
      </c>
      <c r="L8" s="136"/>
      <c r="M8" s="136"/>
      <c r="N8" s="136"/>
      <c r="O8" s="13">
        <f t="shared" ref="O8:O25" si="0">J8-L8-M8</f>
        <v>3311.74</v>
      </c>
      <c r="P8" s="11"/>
    </row>
    <row r="9" spans="1:18" x14ac:dyDescent="0.2">
      <c r="A9" s="266"/>
      <c r="B9" s="311"/>
      <c r="C9" s="322"/>
      <c r="D9" s="315"/>
      <c r="E9" s="323"/>
      <c r="F9" s="324"/>
      <c r="G9" s="334"/>
      <c r="H9" s="12">
        <v>57651</v>
      </c>
      <c r="I9" s="166" t="s">
        <v>213</v>
      </c>
      <c r="J9" s="13">
        <v>6011.68</v>
      </c>
      <c r="K9" s="13">
        <v>6011.68</v>
      </c>
      <c r="L9" s="11"/>
      <c r="M9" s="11"/>
      <c r="N9" s="11"/>
      <c r="O9" s="13">
        <f t="shared" si="0"/>
        <v>6011.68</v>
      </c>
      <c r="P9" s="11"/>
    </row>
    <row r="10" spans="1:18" x14ac:dyDescent="0.2">
      <c r="A10" s="266"/>
      <c r="B10" s="311"/>
      <c r="C10" s="322"/>
      <c r="D10" s="315"/>
      <c r="E10" s="323"/>
      <c r="F10" s="324"/>
      <c r="G10" s="334"/>
      <c r="H10" s="12">
        <v>57652</v>
      </c>
      <c r="I10" s="166" t="s">
        <v>213</v>
      </c>
      <c r="J10" s="13">
        <v>9415.26</v>
      </c>
      <c r="K10" s="13">
        <v>9415.26</v>
      </c>
      <c r="L10" s="11"/>
      <c r="M10" s="11"/>
      <c r="N10" s="11"/>
      <c r="O10" s="13">
        <f t="shared" si="0"/>
        <v>9415.26</v>
      </c>
      <c r="P10" s="11"/>
    </row>
    <row r="11" spans="1:18" x14ac:dyDescent="0.2">
      <c r="A11" s="266"/>
      <c r="B11" s="311"/>
      <c r="C11" s="322"/>
      <c r="D11" s="315"/>
      <c r="E11" s="323"/>
      <c r="F11" s="324"/>
      <c r="G11" s="334"/>
      <c r="H11" s="12">
        <v>57782</v>
      </c>
      <c r="I11" s="166" t="s">
        <v>209</v>
      </c>
      <c r="J11" s="13">
        <v>7031.14</v>
      </c>
      <c r="K11" s="13">
        <v>7031.14</v>
      </c>
      <c r="L11" s="11"/>
      <c r="M11" s="11"/>
      <c r="N11" s="11"/>
      <c r="O11" s="13">
        <f t="shared" si="0"/>
        <v>7031.14</v>
      </c>
      <c r="P11" s="11"/>
    </row>
    <row r="12" spans="1:18" x14ac:dyDescent="0.2">
      <c r="A12" s="266"/>
      <c r="B12" s="311"/>
      <c r="C12" s="322"/>
      <c r="D12" s="315"/>
      <c r="E12" s="323"/>
      <c r="F12" s="324"/>
      <c r="G12" s="334"/>
      <c r="H12" s="12">
        <v>57797</v>
      </c>
      <c r="I12" s="166" t="s">
        <v>209</v>
      </c>
      <c r="J12" s="13">
        <v>1187.94</v>
      </c>
      <c r="K12" s="13">
        <v>1187.94</v>
      </c>
      <c r="L12" s="11"/>
      <c r="M12" s="11"/>
      <c r="N12" s="11"/>
      <c r="O12" s="13">
        <f t="shared" si="0"/>
        <v>1187.94</v>
      </c>
      <c r="P12" s="11"/>
    </row>
    <row r="13" spans="1:18" x14ac:dyDescent="0.2">
      <c r="A13" s="266"/>
      <c r="B13" s="311"/>
      <c r="C13" s="322"/>
      <c r="D13" s="315"/>
      <c r="E13" s="323"/>
      <c r="F13" s="324"/>
      <c r="G13" s="334"/>
      <c r="H13" s="12">
        <v>57829</v>
      </c>
      <c r="I13" s="166" t="s">
        <v>209</v>
      </c>
      <c r="J13" s="13">
        <v>1263.6600000000001</v>
      </c>
      <c r="K13" s="13">
        <v>1263.6600000000001</v>
      </c>
      <c r="L13" s="11"/>
      <c r="M13" s="11"/>
      <c r="N13" s="11"/>
      <c r="O13" s="13">
        <f t="shared" si="0"/>
        <v>1263.6600000000001</v>
      </c>
      <c r="P13" s="11"/>
    </row>
    <row r="14" spans="1:18" x14ac:dyDescent="0.2">
      <c r="A14" s="68"/>
      <c r="B14" s="69"/>
      <c r="C14" s="129"/>
      <c r="D14" s="96"/>
      <c r="E14" s="67"/>
      <c r="F14" s="150"/>
      <c r="G14" s="66"/>
      <c r="H14" s="12"/>
      <c r="I14" s="166"/>
      <c r="J14" s="13"/>
      <c r="K14" s="13"/>
      <c r="L14" s="11"/>
      <c r="M14" s="11"/>
      <c r="N14" s="11"/>
      <c r="O14" s="13"/>
      <c r="P14" s="11"/>
    </row>
    <row r="15" spans="1:18" x14ac:dyDescent="0.2">
      <c r="A15" s="58"/>
      <c r="B15" s="14" t="s">
        <v>13</v>
      </c>
      <c r="C15" s="107"/>
      <c r="D15" s="9"/>
      <c r="E15" s="16"/>
      <c r="F15" s="151"/>
      <c r="G15" s="15"/>
      <c r="H15" s="12"/>
      <c r="I15" s="166"/>
      <c r="J15" s="76">
        <f t="shared" ref="J15:O15" si="1">SUM(J6:J13)</f>
        <v>46067.740000000005</v>
      </c>
      <c r="K15" s="76">
        <f t="shared" si="1"/>
        <v>46067.740000000005</v>
      </c>
      <c r="L15" s="76">
        <f t="shared" si="1"/>
        <v>3339.42</v>
      </c>
      <c r="M15" s="76">
        <f t="shared" si="1"/>
        <v>0</v>
      </c>
      <c r="N15" s="76">
        <f t="shared" si="1"/>
        <v>0</v>
      </c>
      <c r="O15" s="76">
        <f t="shared" si="1"/>
        <v>42728.320000000007</v>
      </c>
      <c r="P15" s="76"/>
      <c r="Q15" s="2"/>
      <c r="R15" s="2"/>
    </row>
    <row r="16" spans="1:18" x14ac:dyDescent="0.2">
      <c r="A16" s="265">
        <v>2</v>
      </c>
      <c r="B16" s="310" t="s">
        <v>83</v>
      </c>
      <c r="C16" s="312" t="s">
        <v>86</v>
      </c>
      <c r="D16" s="314">
        <v>17</v>
      </c>
      <c r="E16" s="316" t="s">
        <v>98</v>
      </c>
      <c r="F16" s="318" t="s">
        <v>86</v>
      </c>
      <c r="G16" s="320" t="s">
        <v>39</v>
      </c>
      <c r="H16" s="18">
        <v>2400046</v>
      </c>
      <c r="I16" s="167" t="s">
        <v>202</v>
      </c>
      <c r="J16" s="19">
        <v>18767.919999999998</v>
      </c>
      <c r="K16" s="19">
        <v>18767.919999999998</v>
      </c>
      <c r="L16" s="20"/>
      <c r="M16" s="20"/>
      <c r="N16" s="20"/>
      <c r="O16" s="13">
        <f t="shared" si="0"/>
        <v>18767.919999999998</v>
      </c>
      <c r="P16" s="20"/>
    </row>
    <row r="17" spans="1:18" x14ac:dyDescent="0.2">
      <c r="A17" s="266"/>
      <c r="B17" s="311"/>
      <c r="C17" s="312"/>
      <c r="D17" s="315"/>
      <c r="E17" s="316"/>
      <c r="F17" s="318"/>
      <c r="G17" s="320"/>
      <c r="H17" s="18">
        <v>2400047</v>
      </c>
      <c r="I17" s="167" t="s">
        <v>202</v>
      </c>
      <c r="J17" s="19">
        <v>23670.9</v>
      </c>
      <c r="K17" s="19">
        <v>23670.9</v>
      </c>
      <c r="L17" s="60"/>
      <c r="M17" s="60"/>
      <c r="N17" s="60"/>
      <c r="O17" s="13">
        <f>J17-L17-M17-N17</f>
        <v>23670.9</v>
      </c>
      <c r="P17" s="20"/>
    </row>
    <row r="18" spans="1:18" x14ac:dyDescent="0.2">
      <c r="A18" s="266"/>
      <c r="B18" s="311"/>
      <c r="C18" s="312"/>
      <c r="D18" s="315"/>
      <c r="E18" s="316"/>
      <c r="F18" s="318"/>
      <c r="G18" s="320"/>
      <c r="H18" s="18">
        <v>2400048</v>
      </c>
      <c r="I18" s="167" t="s">
        <v>202</v>
      </c>
      <c r="J18" s="19">
        <v>4264.04</v>
      </c>
      <c r="K18" s="19">
        <v>4264.04</v>
      </c>
      <c r="L18" s="20"/>
      <c r="M18" s="20"/>
      <c r="N18" s="20"/>
      <c r="O18" s="13">
        <f t="shared" si="0"/>
        <v>4264.04</v>
      </c>
      <c r="P18" s="20"/>
    </row>
    <row r="19" spans="1:18" x14ac:dyDescent="0.2">
      <c r="A19" s="266"/>
      <c r="B19" s="311"/>
      <c r="C19" s="312"/>
      <c r="D19" s="266"/>
      <c r="E19" s="316"/>
      <c r="F19" s="318"/>
      <c r="G19" s="320"/>
      <c r="H19" s="18">
        <v>2400049</v>
      </c>
      <c r="I19" s="167" t="s">
        <v>202</v>
      </c>
      <c r="J19" s="19">
        <v>1131.56</v>
      </c>
      <c r="K19" s="19">
        <v>1131.56</v>
      </c>
      <c r="L19" s="20"/>
      <c r="M19" s="20"/>
      <c r="N19" s="20"/>
      <c r="O19" s="13">
        <f t="shared" si="0"/>
        <v>1131.56</v>
      </c>
      <c r="P19" s="20"/>
    </row>
    <row r="20" spans="1:18" x14ac:dyDescent="0.2">
      <c r="A20" s="266"/>
      <c r="B20" s="311"/>
      <c r="C20" s="312"/>
      <c r="D20" s="266"/>
      <c r="E20" s="316"/>
      <c r="F20" s="318"/>
      <c r="G20" s="320"/>
      <c r="H20" s="18">
        <v>2400050</v>
      </c>
      <c r="I20" s="167" t="s">
        <v>209</v>
      </c>
      <c r="J20" s="19">
        <v>19105.990000000002</v>
      </c>
      <c r="K20" s="19">
        <v>19105.990000000002</v>
      </c>
      <c r="L20" s="20"/>
      <c r="M20" s="20"/>
      <c r="N20" s="20"/>
      <c r="O20" s="13">
        <v>16436.330000000002</v>
      </c>
      <c r="P20" s="20">
        <f>K20-O20</f>
        <v>2669.66</v>
      </c>
    </row>
    <row r="21" spans="1:18" x14ac:dyDescent="0.2">
      <c r="A21" s="266"/>
      <c r="B21" s="311"/>
      <c r="C21" s="312"/>
      <c r="D21" s="266"/>
      <c r="E21" s="316"/>
      <c r="F21" s="318"/>
      <c r="G21" s="320"/>
      <c r="H21" s="18">
        <v>1200046</v>
      </c>
      <c r="I21" s="167" t="s">
        <v>209</v>
      </c>
      <c r="J21" s="19">
        <v>11214.04</v>
      </c>
      <c r="K21" s="19">
        <v>11214.04</v>
      </c>
      <c r="L21" s="20"/>
      <c r="M21" s="20"/>
      <c r="N21" s="20"/>
      <c r="O21" s="13">
        <f t="shared" si="0"/>
        <v>11214.04</v>
      </c>
      <c r="P21" s="20"/>
    </row>
    <row r="22" spans="1:18" x14ac:dyDescent="0.2">
      <c r="A22" s="266"/>
      <c r="B22" s="311"/>
      <c r="C22" s="312"/>
      <c r="D22" s="266"/>
      <c r="E22" s="316"/>
      <c r="F22" s="318"/>
      <c r="G22" s="320"/>
      <c r="H22" s="18"/>
      <c r="I22" s="167"/>
      <c r="J22" s="19"/>
      <c r="K22" s="19"/>
      <c r="L22" s="20"/>
      <c r="M22" s="20"/>
      <c r="N22" s="20"/>
      <c r="O22" s="13"/>
      <c r="P22" s="20"/>
    </row>
    <row r="23" spans="1:18" x14ac:dyDescent="0.2">
      <c r="A23" s="58"/>
      <c r="B23" s="108" t="s">
        <v>13</v>
      </c>
      <c r="C23" s="132"/>
      <c r="D23" s="17"/>
      <c r="E23" s="126"/>
      <c r="F23" s="139"/>
      <c r="G23" s="126"/>
      <c r="H23" s="18"/>
      <c r="I23" s="167"/>
      <c r="J23" s="24">
        <f t="shared" ref="J23:P23" si="2">SUM(J16:J22)</f>
        <v>78154.450000000012</v>
      </c>
      <c r="K23" s="24">
        <f t="shared" si="2"/>
        <v>78154.450000000012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75484.790000000008</v>
      </c>
      <c r="P23" s="24">
        <f t="shared" si="2"/>
        <v>2669.66</v>
      </c>
      <c r="R23" s="2"/>
    </row>
    <row r="24" spans="1:18" x14ac:dyDescent="0.2">
      <c r="A24" s="265">
        <v>3</v>
      </c>
      <c r="B24" s="267" t="s">
        <v>57</v>
      </c>
      <c r="C24" s="269" t="s">
        <v>15</v>
      </c>
      <c r="D24" s="265">
        <v>852</v>
      </c>
      <c r="E24" s="261" t="s">
        <v>98</v>
      </c>
      <c r="F24" s="263" t="s">
        <v>15</v>
      </c>
      <c r="G24" s="277" t="s">
        <v>58</v>
      </c>
      <c r="H24" s="27">
        <v>1116469463</v>
      </c>
      <c r="I24" s="169" t="s">
        <v>209</v>
      </c>
      <c r="J24" s="28">
        <v>2273.4</v>
      </c>
      <c r="K24" s="28">
        <v>2273.4</v>
      </c>
      <c r="L24" s="28"/>
      <c r="M24" s="28"/>
      <c r="N24" s="28"/>
      <c r="O24" s="13">
        <f t="shared" si="0"/>
        <v>2273.4</v>
      </c>
      <c r="P24" s="57"/>
    </row>
    <row r="25" spans="1:18" x14ac:dyDescent="0.2">
      <c r="A25" s="266"/>
      <c r="B25" s="268"/>
      <c r="C25" s="270"/>
      <c r="D25" s="266"/>
      <c r="E25" s="262"/>
      <c r="F25" s="264"/>
      <c r="G25" s="278"/>
      <c r="H25" s="27">
        <v>1116470336</v>
      </c>
      <c r="I25" s="169" t="s">
        <v>214</v>
      </c>
      <c r="J25" s="28">
        <v>844.78</v>
      </c>
      <c r="K25" s="28">
        <v>844.78</v>
      </c>
      <c r="L25" s="28"/>
      <c r="M25" s="28"/>
      <c r="N25" s="28"/>
      <c r="O25" s="13">
        <f t="shared" si="0"/>
        <v>844.78</v>
      </c>
      <c r="P25" s="57"/>
    </row>
    <row r="26" spans="1:18" x14ac:dyDescent="0.2">
      <c r="A26" s="266"/>
      <c r="B26" s="268"/>
      <c r="C26" s="270"/>
      <c r="D26" s="266"/>
      <c r="E26" s="262"/>
      <c r="F26" s="264"/>
      <c r="G26" s="278"/>
      <c r="H26" s="27"/>
      <c r="I26" s="169"/>
      <c r="J26" s="28"/>
      <c r="K26" s="28"/>
      <c r="L26" s="28"/>
      <c r="M26" s="28"/>
      <c r="N26" s="28"/>
      <c r="O26" s="13"/>
      <c r="P26" s="57"/>
    </row>
    <row r="27" spans="1:18" x14ac:dyDescent="0.2">
      <c r="A27" s="266"/>
      <c r="B27" s="268"/>
      <c r="C27" s="270"/>
      <c r="D27" s="266"/>
      <c r="E27" s="262"/>
      <c r="F27" s="264"/>
      <c r="G27" s="278"/>
      <c r="H27" s="27"/>
      <c r="I27" s="169"/>
      <c r="J27" s="28"/>
      <c r="K27" s="28"/>
      <c r="L27" s="28"/>
      <c r="M27" s="28"/>
      <c r="N27" s="28"/>
      <c r="O27" s="13"/>
      <c r="P27" s="57"/>
    </row>
    <row r="28" spans="1:18" x14ac:dyDescent="0.2">
      <c r="A28" s="266"/>
      <c r="B28" s="268"/>
      <c r="C28" s="270"/>
      <c r="D28" s="266"/>
      <c r="E28" s="262"/>
      <c r="F28" s="264"/>
      <c r="G28" s="278"/>
      <c r="H28" s="27"/>
      <c r="I28" s="169"/>
      <c r="J28" s="28"/>
      <c r="K28" s="28"/>
      <c r="L28" s="28"/>
      <c r="M28" s="28"/>
      <c r="N28" s="28"/>
      <c r="O28" s="13"/>
      <c r="P28" s="57"/>
    </row>
    <row r="29" spans="1:18" x14ac:dyDescent="0.2">
      <c r="A29" s="59"/>
      <c r="B29" s="110" t="s">
        <v>13</v>
      </c>
      <c r="C29" s="117"/>
      <c r="D29" s="56"/>
      <c r="E29" s="55"/>
      <c r="F29" s="138"/>
      <c r="G29" s="55"/>
      <c r="H29" s="27"/>
      <c r="I29" s="169"/>
      <c r="J29" s="57">
        <f>SUM(J24:J28)</f>
        <v>3118.1800000000003</v>
      </c>
      <c r="K29" s="57">
        <f>SUM(K24:K28)</f>
        <v>3118.1800000000003</v>
      </c>
      <c r="L29" s="57">
        <f>SUM(L24:L28)</f>
        <v>0</v>
      </c>
      <c r="M29" s="57">
        <f>SUM(M24:M28)</f>
        <v>0</v>
      </c>
      <c r="N29" s="57"/>
      <c r="O29" s="76">
        <f>SUM(O24:O28)</f>
        <v>3118.1800000000003</v>
      </c>
      <c r="P29" s="57"/>
    </row>
    <row r="30" spans="1:18" ht="12.75" customHeight="1" x14ac:dyDescent="0.2">
      <c r="A30" s="265">
        <v>4</v>
      </c>
      <c r="B30" s="275" t="s">
        <v>69</v>
      </c>
      <c r="C30" s="269" t="s">
        <v>14</v>
      </c>
      <c r="D30" s="265">
        <v>802</v>
      </c>
      <c r="E30" s="261" t="s">
        <v>98</v>
      </c>
      <c r="F30" s="263" t="s">
        <v>14</v>
      </c>
      <c r="G30" s="258" t="s">
        <v>70</v>
      </c>
      <c r="H30" s="27">
        <v>8960100124</v>
      </c>
      <c r="I30" s="169" t="s">
        <v>209</v>
      </c>
      <c r="J30" s="28">
        <v>7171.34</v>
      </c>
      <c r="K30" s="28">
        <v>7016.28</v>
      </c>
      <c r="L30" s="28"/>
      <c r="M30" s="28">
        <v>155.06</v>
      </c>
      <c r="N30" s="28">
        <v>174.44</v>
      </c>
      <c r="O30" s="13">
        <f>J30-M30-N30</f>
        <v>6841.84</v>
      </c>
      <c r="P30" s="57"/>
    </row>
    <row r="31" spans="1:18" x14ac:dyDescent="0.2">
      <c r="A31" s="266"/>
      <c r="B31" s="276"/>
      <c r="C31" s="270"/>
      <c r="D31" s="266"/>
      <c r="E31" s="262"/>
      <c r="F31" s="264"/>
      <c r="G31" s="259"/>
      <c r="H31" s="77"/>
      <c r="I31" s="170"/>
      <c r="J31" s="78"/>
      <c r="K31" s="78"/>
      <c r="L31" s="78"/>
      <c r="M31" s="23"/>
      <c r="N31" s="23"/>
      <c r="O31" s="13"/>
      <c r="P31" s="57"/>
    </row>
    <row r="32" spans="1:18" x14ac:dyDescent="0.2">
      <c r="A32" s="266"/>
      <c r="B32" s="276"/>
      <c r="C32" s="270"/>
      <c r="D32" s="266"/>
      <c r="E32" s="262"/>
      <c r="F32" s="264"/>
      <c r="G32" s="259"/>
      <c r="H32" s="27"/>
      <c r="I32" s="169"/>
      <c r="J32" s="28"/>
      <c r="K32" s="28"/>
      <c r="L32" s="28"/>
      <c r="M32" s="28"/>
      <c r="N32" s="28"/>
      <c r="O32" s="13"/>
      <c r="P32" s="57"/>
    </row>
    <row r="33" spans="1:18" x14ac:dyDescent="0.2">
      <c r="A33" s="266"/>
      <c r="B33" s="276"/>
      <c r="C33" s="270"/>
      <c r="D33" s="266"/>
      <c r="E33" s="262"/>
      <c r="F33" s="264"/>
      <c r="G33" s="259"/>
      <c r="H33" s="27"/>
      <c r="I33" s="169"/>
      <c r="J33" s="28"/>
      <c r="K33" s="28"/>
      <c r="L33" s="28"/>
      <c r="M33" s="28"/>
      <c r="N33" s="28"/>
      <c r="O33" s="13"/>
      <c r="P33" s="57"/>
    </row>
    <row r="34" spans="1:18" x14ac:dyDescent="0.2">
      <c r="A34" s="266"/>
      <c r="B34" s="276"/>
      <c r="C34" s="270"/>
      <c r="D34" s="266"/>
      <c r="E34" s="262"/>
      <c r="F34" s="264"/>
      <c r="G34" s="260"/>
      <c r="H34" s="27"/>
      <c r="I34" s="169"/>
      <c r="J34" s="28"/>
      <c r="K34" s="28"/>
      <c r="L34" s="28"/>
      <c r="M34" s="28"/>
      <c r="N34" s="28"/>
      <c r="O34" s="13"/>
      <c r="P34" s="57"/>
    </row>
    <row r="35" spans="1:18" x14ac:dyDescent="0.2">
      <c r="A35" s="56"/>
      <c r="B35" s="112" t="s">
        <v>13</v>
      </c>
      <c r="C35" s="117"/>
      <c r="D35" s="56"/>
      <c r="E35" s="149"/>
      <c r="F35" s="138"/>
      <c r="G35" s="55"/>
      <c r="H35" s="27"/>
      <c r="I35" s="169"/>
      <c r="J35" s="57">
        <f t="shared" ref="J35:O35" si="3">SUM(J30:J34)</f>
        <v>7171.34</v>
      </c>
      <c r="K35" s="57">
        <f t="shared" si="3"/>
        <v>7016.28</v>
      </c>
      <c r="L35" s="57">
        <f t="shared" si="3"/>
        <v>0</v>
      </c>
      <c r="M35" s="57">
        <f t="shared" si="3"/>
        <v>155.06</v>
      </c>
      <c r="N35" s="57">
        <f t="shared" si="3"/>
        <v>174.44</v>
      </c>
      <c r="O35" s="57">
        <f t="shared" si="3"/>
        <v>6841.84</v>
      </c>
      <c r="P35" s="57"/>
      <c r="R35" s="2"/>
    </row>
    <row r="36" spans="1:18" x14ac:dyDescent="0.2">
      <c r="A36" s="265">
        <v>5</v>
      </c>
      <c r="B36" s="275" t="s">
        <v>30</v>
      </c>
      <c r="C36" s="305" t="s">
        <v>44</v>
      </c>
      <c r="D36" s="265">
        <v>214</v>
      </c>
      <c r="E36" s="258" t="s">
        <v>99</v>
      </c>
      <c r="F36" s="258" t="s">
        <v>44</v>
      </c>
      <c r="G36" s="277" t="s">
        <v>40</v>
      </c>
      <c r="H36" s="22">
        <v>20160238</v>
      </c>
      <c r="I36" s="171" t="s">
        <v>208</v>
      </c>
      <c r="J36" s="23">
        <v>15879.88</v>
      </c>
      <c r="K36" s="23">
        <v>15879.88</v>
      </c>
      <c r="L36" s="22"/>
      <c r="M36" s="22"/>
      <c r="N36" s="22"/>
      <c r="O36" s="23">
        <f>J36-L36-M36</f>
        <v>15879.88</v>
      </c>
      <c r="P36" s="57"/>
    </row>
    <row r="37" spans="1:18" x14ac:dyDescent="0.2">
      <c r="A37" s="266"/>
      <c r="B37" s="276"/>
      <c r="C37" s="306"/>
      <c r="D37" s="266"/>
      <c r="E37" s="259"/>
      <c r="F37" s="259"/>
      <c r="G37" s="278"/>
      <c r="H37" s="22">
        <v>20160297</v>
      </c>
      <c r="I37" s="171" t="s">
        <v>209</v>
      </c>
      <c r="J37" s="23">
        <v>1361.84</v>
      </c>
      <c r="K37" s="23">
        <v>1361.84</v>
      </c>
      <c r="L37" s="28"/>
      <c r="M37" s="28"/>
      <c r="N37" s="28"/>
      <c r="O37" s="23">
        <f>J37-L37-M37</f>
        <v>1361.84</v>
      </c>
      <c r="P37" s="57"/>
    </row>
    <row r="38" spans="1:18" x14ac:dyDescent="0.2">
      <c r="A38" s="266"/>
      <c r="B38" s="276"/>
      <c r="C38" s="306"/>
      <c r="D38" s="266"/>
      <c r="E38" s="259"/>
      <c r="F38" s="259"/>
      <c r="G38" s="278"/>
      <c r="H38" s="27"/>
      <c r="I38" s="169"/>
      <c r="J38" s="28"/>
      <c r="K38" s="28"/>
      <c r="L38" s="28"/>
      <c r="M38" s="28"/>
      <c r="N38" s="28"/>
      <c r="O38" s="23"/>
      <c r="P38" s="57"/>
    </row>
    <row r="39" spans="1:18" x14ac:dyDescent="0.2">
      <c r="A39" s="266"/>
      <c r="B39" s="276"/>
      <c r="C39" s="306"/>
      <c r="D39" s="266"/>
      <c r="E39" s="259"/>
      <c r="F39" s="259"/>
      <c r="G39" s="278"/>
      <c r="H39" s="27"/>
      <c r="I39" s="169"/>
      <c r="J39" s="28"/>
      <c r="K39" s="28"/>
      <c r="L39" s="28"/>
      <c r="M39" s="28"/>
      <c r="N39" s="28"/>
      <c r="O39" s="23"/>
      <c r="P39" s="57"/>
    </row>
    <row r="40" spans="1:18" x14ac:dyDescent="0.2">
      <c r="A40" s="266"/>
      <c r="B40" s="276"/>
      <c r="C40" s="306"/>
      <c r="D40" s="266"/>
      <c r="E40" s="259"/>
      <c r="F40" s="259"/>
      <c r="G40" s="278"/>
      <c r="H40" s="27"/>
      <c r="I40" s="169"/>
      <c r="J40" s="28"/>
      <c r="K40" s="28"/>
      <c r="L40" s="28"/>
      <c r="M40" s="28"/>
      <c r="N40" s="28"/>
      <c r="O40" s="64"/>
      <c r="P40" s="57"/>
    </row>
    <row r="41" spans="1:18" x14ac:dyDescent="0.2">
      <c r="A41" s="266"/>
      <c r="B41" s="276"/>
      <c r="C41" s="306"/>
      <c r="D41" s="266"/>
      <c r="E41" s="260"/>
      <c r="F41" s="259"/>
      <c r="G41" s="278"/>
      <c r="H41" s="27"/>
      <c r="I41" s="169"/>
      <c r="J41" s="28"/>
      <c r="K41" s="28"/>
      <c r="L41" s="28"/>
      <c r="M41" s="28"/>
      <c r="N41" s="28"/>
      <c r="O41" s="28"/>
      <c r="P41" s="57"/>
    </row>
    <row r="42" spans="1:18" x14ac:dyDescent="0.2">
      <c r="A42" s="56"/>
      <c r="B42" s="112" t="s">
        <v>13</v>
      </c>
      <c r="C42" s="117"/>
      <c r="D42" s="56"/>
      <c r="E42" s="55"/>
      <c r="F42" s="138"/>
      <c r="G42" s="55"/>
      <c r="H42" s="27"/>
      <c r="I42" s="169"/>
      <c r="J42" s="57">
        <f>SUM(J36:J41)</f>
        <v>17241.719999999998</v>
      </c>
      <c r="K42" s="57">
        <f>SUM(K36:K41)</f>
        <v>17241.719999999998</v>
      </c>
      <c r="L42" s="57">
        <f>SUM(L36:L41)</f>
        <v>0</v>
      </c>
      <c r="M42" s="57">
        <f>SUM(M36:M41)</f>
        <v>0</v>
      </c>
      <c r="N42" s="57"/>
      <c r="O42" s="57">
        <f>SUM(O36:O41)</f>
        <v>17241.719999999998</v>
      </c>
      <c r="P42" s="57"/>
    </row>
    <row r="43" spans="1:18" x14ac:dyDescent="0.2">
      <c r="A43" s="265">
        <v>6</v>
      </c>
      <c r="B43" s="275" t="s">
        <v>48</v>
      </c>
      <c r="C43" s="258" t="s">
        <v>16</v>
      </c>
      <c r="D43" s="307">
        <v>230</v>
      </c>
      <c r="E43" s="263" t="s">
        <v>99</v>
      </c>
      <c r="F43" s="258" t="s">
        <v>16</v>
      </c>
      <c r="G43" s="277" t="s">
        <v>26</v>
      </c>
      <c r="H43" s="27">
        <v>1029</v>
      </c>
      <c r="I43" s="169" t="s">
        <v>209</v>
      </c>
      <c r="J43" s="62">
        <v>2848.6</v>
      </c>
      <c r="K43" s="62">
        <v>2848.6</v>
      </c>
      <c r="L43" s="62"/>
      <c r="M43" s="62"/>
      <c r="N43" s="62"/>
      <c r="O43" s="62">
        <f>J43-L43-M43</f>
        <v>2848.6</v>
      </c>
      <c r="P43" s="57"/>
    </row>
    <row r="44" spans="1:18" x14ac:dyDescent="0.2">
      <c r="A44" s="266"/>
      <c r="B44" s="276"/>
      <c r="C44" s="259"/>
      <c r="D44" s="308"/>
      <c r="E44" s="264"/>
      <c r="F44" s="259"/>
      <c r="G44" s="278"/>
      <c r="H44" s="27"/>
      <c r="I44" s="169"/>
      <c r="J44" s="62"/>
      <c r="K44" s="62"/>
      <c r="L44" s="62"/>
      <c r="M44" s="62"/>
      <c r="N44" s="62"/>
      <c r="O44" s="62"/>
      <c r="P44" s="57"/>
    </row>
    <row r="45" spans="1:18" x14ac:dyDescent="0.2">
      <c r="A45" s="266"/>
      <c r="B45" s="276"/>
      <c r="C45" s="259"/>
      <c r="D45" s="308"/>
      <c r="E45" s="264"/>
      <c r="F45" s="259"/>
      <c r="G45" s="278"/>
      <c r="H45" s="27"/>
      <c r="I45" s="169"/>
      <c r="J45" s="62"/>
      <c r="K45" s="62"/>
      <c r="L45" s="62"/>
      <c r="M45" s="62"/>
      <c r="N45" s="62"/>
      <c r="O45" s="62"/>
      <c r="P45" s="57"/>
    </row>
    <row r="46" spans="1:18" x14ac:dyDescent="0.2">
      <c r="A46" s="266"/>
      <c r="B46" s="276"/>
      <c r="C46" s="259"/>
      <c r="D46" s="308"/>
      <c r="E46" s="264"/>
      <c r="F46" s="259"/>
      <c r="G46" s="278"/>
      <c r="H46" s="27"/>
      <c r="I46" s="169"/>
      <c r="J46" s="62"/>
      <c r="K46" s="62"/>
      <c r="L46" s="62"/>
      <c r="M46" s="62"/>
      <c r="N46" s="62"/>
      <c r="O46" s="62"/>
      <c r="P46" s="57"/>
    </row>
    <row r="47" spans="1:18" x14ac:dyDescent="0.2">
      <c r="A47" s="266"/>
      <c r="B47" s="276"/>
      <c r="C47" s="259"/>
      <c r="D47" s="308"/>
      <c r="E47" s="264"/>
      <c r="F47" s="259"/>
      <c r="G47" s="278"/>
      <c r="H47" s="27"/>
      <c r="I47" s="169"/>
      <c r="J47" s="62"/>
      <c r="K47" s="62"/>
      <c r="L47" s="62"/>
      <c r="M47" s="62"/>
      <c r="N47" s="62"/>
      <c r="O47" s="62"/>
      <c r="P47" s="57"/>
    </row>
    <row r="48" spans="1:18" x14ac:dyDescent="0.2">
      <c r="A48" s="266"/>
      <c r="B48" s="276"/>
      <c r="C48" s="259"/>
      <c r="D48" s="308"/>
      <c r="E48" s="264"/>
      <c r="F48" s="259"/>
      <c r="G48" s="278"/>
      <c r="H48" s="27"/>
      <c r="I48" s="169"/>
      <c r="J48" s="62"/>
      <c r="K48" s="62"/>
      <c r="L48" s="62"/>
      <c r="M48" s="62"/>
      <c r="N48" s="62"/>
      <c r="O48" s="62"/>
      <c r="P48" s="57"/>
    </row>
    <row r="49" spans="1:16" x14ac:dyDescent="0.2">
      <c r="A49" s="266"/>
      <c r="B49" s="276"/>
      <c r="C49" s="260"/>
      <c r="D49" s="308"/>
      <c r="E49" s="309"/>
      <c r="F49" s="260"/>
      <c r="G49" s="278"/>
      <c r="H49" s="27"/>
      <c r="I49" s="169"/>
      <c r="J49" s="61"/>
      <c r="K49" s="61"/>
      <c r="L49" s="63"/>
      <c r="M49" s="63"/>
      <c r="N49" s="63"/>
      <c r="O49" s="61"/>
      <c r="P49" s="57"/>
    </row>
    <row r="50" spans="1:16" x14ac:dyDescent="0.2">
      <c r="A50" s="56"/>
      <c r="B50" s="112" t="s">
        <v>13</v>
      </c>
      <c r="C50" s="117"/>
      <c r="D50" s="56"/>
      <c r="E50" s="55"/>
      <c r="F50" s="138"/>
      <c r="G50" s="55"/>
      <c r="H50" s="27"/>
      <c r="I50" s="169"/>
      <c r="J50" s="57">
        <f>SUM(J43:J49)</f>
        <v>2848.6</v>
      </c>
      <c r="K50" s="57">
        <f>SUM(K43:K49)</f>
        <v>2848.6</v>
      </c>
      <c r="L50" s="57">
        <f>SUM(L43:L49)</f>
        <v>0</v>
      </c>
      <c r="M50" s="57">
        <f>SUM(M43:M49)</f>
        <v>0</v>
      </c>
      <c r="N50" s="57"/>
      <c r="O50" s="57">
        <f>SUM(O43:O49)</f>
        <v>2848.6</v>
      </c>
      <c r="P50" s="57"/>
    </row>
    <row r="51" spans="1:16" ht="12.75" customHeight="1" x14ac:dyDescent="0.2">
      <c r="A51" s="265">
        <v>7</v>
      </c>
      <c r="B51" s="267" t="s">
        <v>95</v>
      </c>
      <c r="C51" s="269" t="s">
        <v>14</v>
      </c>
      <c r="D51" s="265">
        <v>646</v>
      </c>
      <c r="E51" s="263" t="s">
        <v>99</v>
      </c>
      <c r="F51" s="263" t="s">
        <v>14</v>
      </c>
      <c r="G51" s="277" t="s">
        <v>56</v>
      </c>
      <c r="H51" s="27">
        <v>2272</v>
      </c>
      <c r="I51" s="169" t="s">
        <v>209</v>
      </c>
      <c r="J51" s="28">
        <v>3784.84</v>
      </c>
      <c r="K51" s="28">
        <v>3784.84</v>
      </c>
      <c r="L51" s="28"/>
      <c r="M51" s="28"/>
      <c r="N51" s="28"/>
      <c r="O51" s="28">
        <f>J51-L51-M51</f>
        <v>3784.84</v>
      </c>
      <c r="P51" s="57"/>
    </row>
    <row r="52" spans="1:16" x14ac:dyDescent="0.2">
      <c r="A52" s="266"/>
      <c r="B52" s="268"/>
      <c r="C52" s="270"/>
      <c r="D52" s="266"/>
      <c r="E52" s="264"/>
      <c r="F52" s="264"/>
      <c r="G52" s="278"/>
      <c r="H52" s="27"/>
      <c r="I52" s="169"/>
      <c r="J52" s="28"/>
      <c r="K52" s="28"/>
      <c r="L52" s="28"/>
      <c r="M52" s="28"/>
      <c r="N52" s="28"/>
      <c r="O52" s="28"/>
      <c r="P52" s="57"/>
    </row>
    <row r="53" spans="1:16" x14ac:dyDescent="0.2">
      <c r="A53" s="266"/>
      <c r="B53" s="268"/>
      <c r="C53" s="270"/>
      <c r="D53" s="266"/>
      <c r="E53" s="264"/>
      <c r="F53" s="264"/>
      <c r="G53" s="278"/>
      <c r="H53" s="27"/>
      <c r="I53" s="169"/>
      <c r="J53" s="28"/>
      <c r="K53" s="28"/>
      <c r="L53" s="28"/>
      <c r="M53" s="28"/>
      <c r="N53" s="28"/>
      <c r="O53" s="28"/>
      <c r="P53" s="57"/>
    </row>
    <row r="54" spans="1:16" x14ac:dyDescent="0.2">
      <c r="A54" s="266"/>
      <c r="B54" s="268"/>
      <c r="C54" s="270"/>
      <c r="D54" s="266"/>
      <c r="E54" s="264"/>
      <c r="F54" s="264"/>
      <c r="G54" s="278"/>
      <c r="H54" s="27"/>
      <c r="I54" s="169"/>
      <c r="J54" s="28"/>
      <c r="K54" s="28"/>
      <c r="L54" s="28"/>
      <c r="M54" s="28"/>
      <c r="N54" s="28"/>
      <c r="O54" s="28"/>
      <c r="P54" s="57"/>
    </row>
    <row r="55" spans="1:16" x14ac:dyDescent="0.2">
      <c r="A55" s="266"/>
      <c r="B55" s="268"/>
      <c r="C55" s="270"/>
      <c r="D55" s="266"/>
      <c r="E55" s="264"/>
      <c r="F55" s="264"/>
      <c r="G55" s="278"/>
      <c r="H55" s="27"/>
      <c r="I55" s="169"/>
      <c r="J55" s="28"/>
      <c r="K55" s="28"/>
      <c r="L55" s="28"/>
      <c r="M55" s="28"/>
      <c r="N55" s="28"/>
      <c r="O55" s="28"/>
      <c r="P55" s="57"/>
    </row>
    <row r="56" spans="1:16" x14ac:dyDescent="0.2">
      <c r="A56" s="266"/>
      <c r="B56" s="268"/>
      <c r="C56" s="270"/>
      <c r="D56" s="266"/>
      <c r="E56" s="264"/>
      <c r="F56" s="264"/>
      <c r="G56" s="278"/>
      <c r="H56" s="27"/>
      <c r="I56" s="169"/>
      <c r="J56" s="28"/>
      <c r="K56" s="28"/>
      <c r="L56" s="28"/>
      <c r="M56" s="28"/>
      <c r="N56" s="28"/>
      <c r="O56" s="28"/>
      <c r="P56" s="57"/>
    </row>
    <row r="57" spans="1:16" x14ac:dyDescent="0.2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SUM(J51:J56)</f>
        <v>3784.84</v>
      </c>
      <c r="K57" s="57">
        <f>SUM(K51:K56)</f>
        <v>3784.84</v>
      </c>
      <c r="L57" s="57">
        <f>SUM(L51:L56)</f>
        <v>0</v>
      </c>
      <c r="M57" s="57">
        <f>SUM(M51:M56)</f>
        <v>0</v>
      </c>
      <c r="N57" s="57"/>
      <c r="O57" s="57">
        <f>SUM(O51:O56)</f>
        <v>3784.84</v>
      </c>
      <c r="P57" s="57"/>
    </row>
    <row r="58" spans="1:16" x14ac:dyDescent="0.2">
      <c r="A58" s="265">
        <v>8</v>
      </c>
      <c r="B58" s="275" t="s">
        <v>32</v>
      </c>
      <c r="C58" s="258" t="s">
        <v>16</v>
      </c>
      <c r="D58" s="265">
        <v>24</v>
      </c>
      <c r="E58" s="258" t="s">
        <v>99</v>
      </c>
      <c r="F58" s="258" t="s">
        <v>16</v>
      </c>
      <c r="G58" s="277" t="s">
        <v>66</v>
      </c>
      <c r="H58" s="162">
        <v>90111</v>
      </c>
      <c r="I58" s="172" t="s">
        <v>209</v>
      </c>
      <c r="J58" s="144">
        <v>8638.2000000000007</v>
      </c>
      <c r="K58" s="144">
        <v>8638.2000000000007</v>
      </c>
      <c r="L58" s="28"/>
      <c r="M58" s="28"/>
      <c r="N58" s="28"/>
      <c r="O58" s="28">
        <f>K58-L58-M58</f>
        <v>8638.2000000000007</v>
      </c>
      <c r="P58" s="57"/>
    </row>
    <row r="59" spans="1:16" x14ac:dyDescent="0.2">
      <c r="A59" s="266"/>
      <c r="B59" s="276"/>
      <c r="C59" s="259"/>
      <c r="D59" s="266"/>
      <c r="E59" s="259"/>
      <c r="F59" s="259"/>
      <c r="G59" s="278"/>
      <c r="H59" s="27"/>
      <c r="I59" s="169"/>
      <c r="J59" s="28"/>
      <c r="K59" s="28"/>
      <c r="L59" s="28"/>
      <c r="M59" s="28"/>
      <c r="N59" s="28"/>
      <c r="O59" s="28"/>
      <c r="P59" s="57"/>
    </row>
    <row r="60" spans="1:16" x14ac:dyDescent="0.2">
      <c r="A60" s="266"/>
      <c r="B60" s="276"/>
      <c r="C60" s="259"/>
      <c r="D60" s="266"/>
      <c r="E60" s="259"/>
      <c r="F60" s="259"/>
      <c r="G60" s="278"/>
      <c r="H60" s="77"/>
      <c r="I60" s="170"/>
      <c r="J60" s="78"/>
      <c r="K60" s="78"/>
      <c r="L60" s="161"/>
      <c r="M60" s="161"/>
      <c r="N60" s="161"/>
      <c r="O60" s="28"/>
      <c r="P60" s="57"/>
    </row>
    <row r="61" spans="1:16" x14ac:dyDescent="0.2">
      <c r="A61" s="266"/>
      <c r="B61" s="276"/>
      <c r="C61" s="259"/>
      <c r="D61" s="266"/>
      <c r="E61" s="259"/>
      <c r="F61" s="259"/>
      <c r="G61" s="278"/>
      <c r="H61" s="162"/>
      <c r="I61" s="172"/>
      <c r="J61" s="144"/>
      <c r="K61" s="144"/>
      <c r="L61" s="161"/>
      <c r="M61" s="161"/>
      <c r="N61" s="161"/>
      <c r="O61" s="28"/>
      <c r="P61" s="57"/>
    </row>
    <row r="62" spans="1:16" x14ac:dyDescent="0.2">
      <c r="A62" s="266"/>
      <c r="B62" s="276"/>
      <c r="C62" s="259"/>
      <c r="D62" s="266"/>
      <c r="E62" s="260"/>
      <c r="F62" s="259"/>
      <c r="G62" s="278"/>
      <c r="H62" s="65"/>
      <c r="I62" s="173"/>
      <c r="J62" s="65"/>
      <c r="K62" s="65"/>
      <c r="L62" s="28"/>
      <c r="M62" s="28"/>
      <c r="N62" s="28"/>
      <c r="O62" s="28"/>
      <c r="P62" s="57"/>
    </row>
    <row r="63" spans="1:16" x14ac:dyDescent="0.2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SUM(J58:J62)</f>
        <v>8638.2000000000007</v>
      </c>
      <c r="K63" s="57">
        <f>SUM(K58:K62)</f>
        <v>8638.2000000000007</v>
      </c>
      <c r="L63" s="57">
        <f>SUM(L58:L62)</f>
        <v>0</v>
      </c>
      <c r="M63" s="57">
        <f>SUM(M58:M62)</f>
        <v>0</v>
      </c>
      <c r="N63" s="57"/>
      <c r="O63" s="57">
        <f>SUM(O58:O62)</f>
        <v>8638.2000000000007</v>
      </c>
      <c r="P63" s="57"/>
    </row>
    <row r="64" spans="1:16" x14ac:dyDescent="0.2">
      <c r="A64" s="265">
        <v>9</v>
      </c>
      <c r="B64" s="275" t="s">
        <v>117</v>
      </c>
      <c r="C64" s="258" t="s">
        <v>118</v>
      </c>
      <c r="D64" s="265">
        <v>935</v>
      </c>
      <c r="E64" s="258" t="s">
        <v>119</v>
      </c>
      <c r="F64" s="258" t="s">
        <v>44</v>
      </c>
      <c r="G64" s="277" t="s">
        <v>120</v>
      </c>
      <c r="H64" s="27">
        <v>27</v>
      </c>
      <c r="I64" s="169" t="s">
        <v>208</v>
      </c>
      <c r="J64" s="28">
        <v>1187.94</v>
      </c>
      <c r="K64" s="28">
        <v>1187.94</v>
      </c>
      <c r="L64" s="28"/>
      <c r="M64" s="28"/>
      <c r="N64" s="28"/>
      <c r="O64" s="28">
        <f>J64-L64-M64</f>
        <v>1187.94</v>
      </c>
      <c r="P64" s="57"/>
    </row>
    <row r="65" spans="1:16" x14ac:dyDescent="0.2">
      <c r="A65" s="266"/>
      <c r="B65" s="276"/>
      <c r="C65" s="259"/>
      <c r="D65" s="266"/>
      <c r="E65" s="259"/>
      <c r="F65" s="259"/>
      <c r="G65" s="278"/>
      <c r="H65" s="27"/>
      <c r="I65" s="169"/>
      <c r="J65" s="28"/>
      <c r="K65" s="28"/>
      <c r="L65" s="28"/>
      <c r="M65" s="28"/>
      <c r="N65" s="28"/>
      <c r="O65" s="28"/>
      <c r="P65" s="57"/>
    </row>
    <row r="66" spans="1:16" x14ac:dyDescent="0.2">
      <c r="A66" s="266"/>
      <c r="B66" s="276"/>
      <c r="C66" s="259"/>
      <c r="D66" s="266"/>
      <c r="E66" s="259"/>
      <c r="F66" s="259"/>
      <c r="G66" s="278"/>
      <c r="H66" s="5"/>
      <c r="I66" s="174"/>
      <c r="J66" s="5"/>
      <c r="K66" s="5"/>
      <c r="L66" s="28"/>
      <c r="M66" s="28"/>
      <c r="N66" s="28"/>
      <c r="O66" s="28"/>
      <c r="P66" s="57"/>
    </row>
    <row r="67" spans="1:16" x14ac:dyDescent="0.2">
      <c r="A67" s="266"/>
      <c r="B67" s="276"/>
      <c r="C67" s="259"/>
      <c r="D67" s="266"/>
      <c r="E67" s="259"/>
      <c r="F67" s="259"/>
      <c r="G67" s="278"/>
      <c r="H67" s="65"/>
      <c r="I67" s="173"/>
      <c r="J67" s="65"/>
      <c r="K67" s="65"/>
      <c r="L67" s="28"/>
      <c r="M67" s="28"/>
      <c r="N67" s="28"/>
      <c r="O67" s="28"/>
      <c r="P67" s="57"/>
    </row>
    <row r="68" spans="1:16" x14ac:dyDescent="0.2">
      <c r="A68" s="266"/>
      <c r="B68" s="276"/>
      <c r="C68" s="259"/>
      <c r="D68" s="266"/>
      <c r="E68" s="260"/>
      <c r="F68" s="259"/>
      <c r="G68" s="278"/>
      <c r="H68" s="65"/>
      <c r="I68" s="173"/>
      <c r="J68" s="65"/>
      <c r="K68" s="65"/>
      <c r="L68" s="28"/>
      <c r="M68" s="28"/>
      <c r="N68" s="28"/>
      <c r="O68" s="28"/>
      <c r="P68" s="57"/>
    </row>
    <row r="69" spans="1:16" x14ac:dyDescent="0.2">
      <c r="A69" s="56"/>
      <c r="B69" s="112" t="s">
        <v>13</v>
      </c>
      <c r="C69" s="117"/>
      <c r="D69" s="56"/>
      <c r="E69" s="55"/>
      <c r="F69" s="138"/>
      <c r="G69" s="55"/>
      <c r="H69" s="27"/>
      <c r="I69" s="169"/>
      <c r="J69" s="57">
        <f>SUM(J64:J68)</f>
        <v>1187.94</v>
      </c>
      <c r="K69" s="57">
        <f>SUM(K64:K68)</f>
        <v>1187.94</v>
      </c>
      <c r="L69" s="57">
        <f>SUM(L64:L68)</f>
        <v>0</v>
      </c>
      <c r="M69" s="57">
        <f>SUM(M64:M68)</f>
        <v>0</v>
      </c>
      <c r="N69" s="57"/>
      <c r="O69" s="57">
        <f>SUM(O64:O68)</f>
        <v>1187.94</v>
      </c>
      <c r="P69" s="57"/>
    </row>
    <row r="70" spans="1:16" x14ac:dyDescent="0.2">
      <c r="A70" s="265">
        <v>10</v>
      </c>
      <c r="B70" s="275" t="s">
        <v>28</v>
      </c>
      <c r="C70" s="305" t="s">
        <v>14</v>
      </c>
      <c r="D70" s="265">
        <v>215</v>
      </c>
      <c r="E70" s="261" t="s">
        <v>99</v>
      </c>
      <c r="F70" s="258" t="s">
        <v>14</v>
      </c>
      <c r="G70" s="277" t="s">
        <v>146</v>
      </c>
      <c r="H70" s="27">
        <v>1335847</v>
      </c>
      <c r="I70" s="169" t="s">
        <v>209</v>
      </c>
      <c r="J70" s="28">
        <v>22075.4</v>
      </c>
      <c r="K70" s="28">
        <v>22075.4</v>
      </c>
      <c r="L70" s="28"/>
      <c r="M70" s="28"/>
      <c r="N70" s="28"/>
      <c r="O70" s="28">
        <f>J70-L70-M70</f>
        <v>22075.4</v>
      </c>
      <c r="P70" s="57"/>
    </row>
    <row r="71" spans="1:16" x14ac:dyDescent="0.2">
      <c r="A71" s="266"/>
      <c r="B71" s="276"/>
      <c r="C71" s="306"/>
      <c r="D71" s="266"/>
      <c r="E71" s="262"/>
      <c r="F71" s="259"/>
      <c r="G71" s="278"/>
      <c r="H71" s="27"/>
      <c r="I71" s="169"/>
      <c r="J71" s="28"/>
      <c r="K71" s="28"/>
      <c r="L71" s="28"/>
      <c r="M71" s="28"/>
      <c r="N71" s="28"/>
      <c r="O71" s="28"/>
      <c r="P71" s="57"/>
    </row>
    <row r="72" spans="1:16" x14ac:dyDescent="0.2">
      <c r="A72" s="266"/>
      <c r="B72" s="276"/>
      <c r="C72" s="306"/>
      <c r="D72" s="266"/>
      <c r="E72" s="262"/>
      <c r="F72" s="259"/>
      <c r="G72" s="278"/>
      <c r="H72" s="27"/>
      <c r="I72" s="169"/>
      <c r="J72" s="28"/>
      <c r="K72" s="28"/>
      <c r="L72" s="28"/>
      <c r="M72" s="28"/>
      <c r="N72" s="28"/>
      <c r="O72" s="28"/>
      <c r="P72" s="57"/>
    </row>
    <row r="73" spans="1:16" x14ac:dyDescent="0.2">
      <c r="A73" s="266"/>
      <c r="B73" s="276"/>
      <c r="C73" s="306"/>
      <c r="D73" s="266"/>
      <c r="E73" s="262"/>
      <c r="F73" s="259"/>
      <c r="G73" s="278"/>
      <c r="H73" s="27"/>
      <c r="I73" s="169"/>
      <c r="J73" s="28"/>
      <c r="K73" s="28"/>
      <c r="L73" s="28"/>
      <c r="M73" s="28"/>
      <c r="N73" s="28"/>
      <c r="O73" s="28"/>
      <c r="P73" s="57"/>
    </row>
    <row r="74" spans="1:16" x14ac:dyDescent="0.2">
      <c r="A74" s="266"/>
      <c r="B74" s="276"/>
      <c r="C74" s="306"/>
      <c r="D74" s="266"/>
      <c r="E74" s="262"/>
      <c r="F74" s="259"/>
      <c r="G74" s="278"/>
      <c r="H74" s="27"/>
      <c r="I74" s="169"/>
      <c r="J74" s="28"/>
      <c r="K74" s="28"/>
      <c r="L74" s="28"/>
      <c r="M74" s="28"/>
      <c r="N74" s="28"/>
      <c r="O74" s="28"/>
      <c r="P74" s="57"/>
    </row>
    <row r="75" spans="1:16" x14ac:dyDescent="0.2">
      <c r="A75" s="266"/>
      <c r="B75" s="276"/>
      <c r="C75" s="306"/>
      <c r="D75" s="266"/>
      <c r="E75" s="262"/>
      <c r="F75" s="259"/>
      <c r="G75" s="278"/>
      <c r="H75" s="27"/>
      <c r="I75" s="169"/>
      <c r="J75" s="28"/>
      <c r="K75" s="28"/>
      <c r="L75" s="28"/>
      <c r="M75" s="28"/>
      <c r="N75" s="28"/>
      <c r="O75" s="28"/>
      <c r="P75" s="57"/>
    </row>
    <row r="76" spans="1:16" x14ac:dyDescent="0.2">
      <c r="A76" s="68"/>
      <c r="B76" s="111"/>
      <c r="C76" s="130"/>
      <c r="D76" s="68"/>
      <c r="E76" s="82"/>
      <c r="F76" s="127"/>
      <c r="G76" s="83"/>
      <c r="H76" s="27"/>
      <c r="I76" s="169"/>
      <c r="J76" s="28"/>
      <c r="K76" s="28"/>
      <c r="L76" s="28"/>
      <c r="M76" s="28"/>
      <c r="N76" s="28"/>
      <c r="O76" s="28"/>
      <c r="P76" s="57"/>
    </row>
    <row r="77" spans="1:16" x14ac:dyDescent="0.2">
      <c r="A77" s="54"/>
      <c r="B77" s="108" t="s">
        <v>13</v>
      </c>
      <c r="C77" s="115"/>
      <c r="D77" s="54"/>
      <c r="E77" s="54"/>
      <c r="F77" s="154"/>
      <c r="G77" s="56"/>
      <c r="H77" s="27"/>
      <c r="I77" s="169"/>
      <c r="J77" s="57">
        <f>SUM(J70:J75)</f>
        <v>22075.4</v>
      </c>
      <c r="K77" s="57">
        <f>SUM(K70:K75)</f>
        <v>22075.4</v>
      </c>
      <c r="L77" s="57">
        <f>SUM(L70:L75)</f>
        <v>0</v>
      </c>
      <c r="M77" s="57">
        <f>SUM(M70:M75)</f>
        <v>0</v>
      </c>
      <c r="N77" s="57"/>
      <c r="O77" s="57">
        <f>SUM(O70:O75)</f>
        <v>22075.4</v>
      </c>
      <c r="P77" s="57"/>
    </row>
    <row r="78" spans="1:16" x14ac:dyDescent="0.2">
      <c r="A78" s="265">
        <v>11</v>
      </c>
      <c r="B78" s="275" t="s">
        <v>20</v>
      </c>
      <c r="C78" s="269" t="s">
        <v>14</v>
      </c>
      <c r="D78" s="265">
        <v>633</v>
      </c>
      <c r="E78" s="277" t="s">
        <v>99</v>
      </c>
      <c r="F78" s="263" t="s">
        <v>14</v>
      </c>
      <c r="G78" s="277" t="s">
        <v>25</v>
      </c>
      <c r="H78" s="27">
        <v>206651</v>
      </c>
      <c r="I78" s="169" t="s">
        <v>209</v>
      </c>
      <c r="J78" s="28">
        <v>1971.58</v>
      </c>
      <c r="K78" s="28">
        <v>1971.58</v>
      </c>
      <c r="L78" s="27"/>
      <c r="M78" s="28"/>
      <c r="N78" s="28"/>
      <c r="O78" s="28">
        <f>J78-L78-M78</f>
        <v>1971.58</v>
      </c>
      <c r="P78" s="27"/>
    </row>
    <row r="79" spans="1:16" x14ac:dyDescent="0.2">
      <c r="A79" s="266"/>
      <c r="B79" s="276"/>
      <c r="C79" s="270"/>
      <c r="D79" s="266"/>
      <c r="E79" s="278"/>
      <c r="F79" s="264"/>
      <c r="G79" s="278"/>
      <c r="H79" s="27">
        <v>206682</v>
      </c>
      <c r="I79" s="169" t="s">
        <v>209</v>
      </c>
      <c r="J79" s="28">
        <v>10186.540000000001</v>
      </c>
      <c r="K79" s="28">
        <v>10186.540000000001</v>
      </c>
      <c r="L79" s="27"/>
      <c r="M79" s="28"/>
      <c r="N79" s="28"/>
      <c r="O79" s="28">
        <f>J79-L79-M79</f>
        <v>10186.540000000001</v>
      </c>
      <c r="P79" s="27"/>
    </row>
    <row r="80" spans="1:16" x14ac:dyDescent="0.2">
      <c r="A80" s="266"/>
      <c r="B80" s="276"/>
      <c r="C80" s="270"/>
      <c r="D80" s="266"/>
      <c r="E80" s="278"/>
      <c r="F80" s="264"/>
      <c r="G80" s="278"/>
      <c r="H80" s="27">
        <v>206683</v>
      </c>
      <c r="I80" s="169" t="s">
        <v>209</v>
      </c>
      <c r="J80" s="28">
        <v>1445.6</v>
      </c>
      <c r="K80" s="28">
        <v>1445.6</v>
      </c>
      <c r="L80" s="27"/>
      <c r="M80" s="28"/>
      <c r="N80" s="28"/>
      <c r="O80" s="28">
        <f>J80-L80-M80</f>
        <v>1445.6</v>
      </c>
      <c r="P80" s="27"/>
    </row>
    <row r="81" spans="1:18" x14ac:dyDescent="0.2">
      <c r="A81" s="266"/>
      <c r="B81" s="276"/>
      <c r="C81" s="270"/>
      <c r="D81" s="266"/>
      <c r="E81" s="278"/>
      <c r="F81" s="264"/>
      <c r="G81" s="278"/>
      <c r="H81" s="134"/>
      <c r="I81" s="168"/>
      <c r="J81" s="134"/>
      <c r="K81" s="134"/>
      <c r="L81" s="133"/>
      <c r="M81" s="133"/>
      <c r="N81" s="178"/>
      <c r="O81" s="28">
        <f>J81-L81-M81</f>
        <v>0</v>
      </c>
      <c r="P81" s="27"/>
    </row>
    <row r="82" spans="1:18" x14ac:dyDescent="0.2">
      <c r="A82" s="266"/>
      <c r="B82" s="276"/>
      <c r="C82" s="270"/>
      <c r="D82" s="266"/>
      <c r="E82" s="278"/>
      <c r="F82" s="264"/>
      <c r="G82" s="278"/>
      <c r="H82" s="27"/>
      <c r="I82" s="169"/>
      <c r="J82" s="28"/>
      <c r="K82" s="28"/>
      <c r="L82" s="27"/>
      <c r="M82" s="28"/>
      <c r="N82" s="28"/>
      <c r="O82" s="28">
        <f>J82-L82-M82</f>
        <v>0</v>
      </c>
      <c r="P82" s="27"/>
    </row>
    <row r="83" spans="1:18" x14ac:dyDescent="0.2">
      <c r="A83" s="68"/>
      <c r="B83" s="111"/>
      <c r="C83" s="116"/>
      <c r="D83" s="68"/>
      <c r="E83" s="83"/>
      <c r="F83" s="153"/>
      <c r="G83" s="83"/>
      <c r="H83" s="27"/>
      <c r="I83" s="169"/>
      <c r="J83" s="28"/>
      <c r="K83" s="28"/>
      <c r="L83" s="27"/>
      <c r="M83" s="28"/>
      <c r="N83" s="28"/>
      <c r="O83" s="28"/>
      <c r="P83" s="28"/>
    </row>
    <row r="84" spans="1:18" x14ac:dyDescent="0.2">
      <c r="A84" s="58"/>
      <c r="B84" s="112" t="s">
        <v>13</v>
      </c>
      <c r="C84" s="118"/>
      <c r="D84" s="97"/>
      <c r="E84" s="25"/>
      <c r="F84" s="155"/>
      <c r="G84" s="25"/>
      <c r="H84" s="18"/>
      <c r="I84" s="167"/>
      <c r="J84" s="24">
        <f>SUM(J78:J82)</f>
        <v>13603.720000000001</v>
      </c>
      <c r="K84" s="24">
        <f>SUM(K78:K82)</f>
        <v>13603.720000000001</v>
      </c>
      <c r="L84" s="24">
        <f>SUM(L78:L82)</f>
        <v>0</v>
      </c>
      <c r="M84" s="24">
        <f>SUM(M78:M82)</f>
        <v>0</v>
      </c>
      <c r="N84" s="24"/>
      <c r="O84" s="24">
        <f>SUM(O78:O82)</f>
        <v>13603.720000000001</v>
      </c>
      <c r="P84" s="24"/>
    </row>
    <row r="85" spans="1:18" x14ac:dyDescent="0.2">
      <c r="A85" s="265">
        <v>12</v>
      </c>
      <c r="B85" s="298" t="s">
        <v>68</v>
      </c>
      <c r="C85" s="299" t="s">
        <v>53</v>
      </c>
      <c r="D85" s="300">
        <v>230</v>
      </c>
      <c r="E85" s="301" t="s">
        <v>99</v>
      </c>
      <c r="F85" s="302" t="s">
        <v>53</v>
      </c>
      <c r="G85" s="301" t="s">
        <v>55</v>
      </c>
      <c r="H85" s="18">
        <v>72006465</v>
      </c>
      <c r="I85" s="167" t="s">
        <v>209</v>
      </c>
      <c r="J85" s="20">
        <v>2132.02</v>
      </c>
      <c r="K85" s="20">
        <v>0</v>
      </c>
      <c r="L85" s="18"/>
      <c r="M85" s="20">
        <v>2132.02</v>
      </c>
      <c r="N85" s="20"/>
      <c r="O85" s="20">
        <f>J85-M85</f>
        <v>0</v>
      </c>
      <c r="P85" s="18"/>
    </row>
    <row r="86" spans="1:18" x14ac:dyDescent="0.2">
      <c r="A86" s="266"/>
      <c r="B86" s="298"/>
      <c r="C86" s="299"/>
      <c r="D86" s="300"/>
      <c r="E86" s="301"/>
      <c r="F86" s="302"/>
      <c r="G86" s="301"/>
      <c r="H86" s="18">
        <v>72006466</v>
      </c>
      <c r="I86" s="167" t="s">
        <v>209</v>
      </c>
      <c r="J86" s="20">
        <v>13955.04</v>
      </c>
      <c r="K86" s="20">
        <v>12210.66</v>
      </c>
      <c r="L86" s="18"/>
      <c r="M86" s="20">
        <v>1744.38</v>
      </c>
      <c r="N86" s="20">
        <v>64.61</v>
      </c>
      <c r="O86" s="20">
        <f>J86-M86-N86</f>
        <v>12146.05</v>
      </c>
      <c r="P86" s="18"/>
    </row>
    <row r="87" spans="1:18" x14ac:dyDescent="0.2">
      <c r="A87" s="266"/>
      <c r="B87" s="298"/>
      <c r="C87" s="299"/>
      <c r="D87" s="300"/>
      <c r="E87" s="301"/>
      <c r="F87" s="302"/>
      <c r="G87" s="301"/>
      <c r="H87" s="18">
        <v>72006480</v>
      </c>
      <c r="I87" s="167" t="s">
        <v>212</v>
      </c>
      <c r="J87" s="20">
        <v>577</v>
      </c>
      <c r="K87" s="20">
        <v>577</v>
      </c>
      <c r="L87" s="18"/>
      <c r="M87" s="20"/>
      <c r="N87" s="20"/>
      <c r="O87" s="20">
        <f>J87-M87</f>
        <v>577</v>
      </c>
      <c r="P87" s="18"/>
    </row>
    <row r="88" spans="1:18" x14ac:dyDescent="0.2">
      <c r="A88" s="266"/>
      <c r="B88" s="298"/>
      <c r="C88" s="299"/>
      <c r="D88" s="300"/>
      <c r="E88" s="301"/>
      <c r="F88" s="302"/>
      <c r="G88" s="301"/>
      <c r="H88" s="18"/>
      <c r="I88" s="167"/>
      <c r="J88" s="20"/>
      <c r="K88" s="20"/>
      <c r="L88" s="18"/>
      <c r="M88" s="20"/>
      <c r="N88" s="20"/>
      <c r="O88" s="20"/>
      <c r="P88" s="18"/>
    </row>
    <row r="89" spans="1:18" x14ac:dyDescent="0.2">
      <c r="A89" s="266"/>
      <c r="B89" s="298"/>
      <c r="C89" s="299"/>
      <c r="D89" s="300"/>
      <c r="E89" s="301"/>
      <c r="F89" s="302"/>
      <c r="G89" s="301"/>
      <c r="H89" s="18"/>
      <c r="I89" s="167"/>
      <c r="J89" s="20"/>
      <c r="K89" s="20"/>
      <c r="L89" s="18"/>
      <c r="M89" s="20"/>
      <c r="N89" s="20"/>
      <c r="O89" s="20"/>
      <c r="P89" s="18"/>
    </row>
    <row r="90" spans="1:18" x14ac:dyDescent="0.2">
      <c r="A90" s="266"/>
      <c r="B90" s="298"/>
      <c r="C90" s="299"/>
      <c r="D90" s="300"/>
      <c r="E90" s="301"/>
      <c r="F90" s="302"/>
      <c r="G90" s="301"/>
      <c r="H90" s="18"/>
      <c r="I90" s="167"/>
      <c r="J90" s="20"/>
      <c r="K90" s="20"/>
      <c r="L90" s="18"/>
      <c r="M90" s="20"/>
      <c r="N90" s="20"/>
      <c r="O90" s="20"/>
      <c r="P90" s="18"/>
    </row>
    <row r="91" spans="1:18" x14ac:dyDescent="0.2">
      <c r="A91" s="266"/>
      <c r="B91" s="298"/>
      <c r="C91" s="299"/>
      <c r="D91" s="300"/>
      <c r="E91" s="301"/>
      <c r="F91" s="302"/>
      <c r="G91" s="301"/>
      <c r="H91" s="18"/>
      <c r="I91" s="167"/>
      <c r="J91" s="20"/>
      <c r="K91" s="20"/>
      <c r="L91" s="18"/>
      <c r="M91" s="20"/>
      <c r="N91" s="20"/>
      <c r="O91" s="20"/>
      <c r="P91" s="18"/>
    </row>
    <row r="92" spans="1:18" x14ac:dyDescent="0.2">
      <c r="A92" s="58"/>
      <c r="B92" s="112" t="s">
        <v>13</v>
      </c>
      <c r="C92" s="118"/>
      <c r="D92" s="97"/>
      <c r="E92" s="25"/>
      <c r="F92" s="155"/>
      <c r="G92" s="25"/>
      <c r="H92" s="18"/>
      <c r="I92" s="167"/>
      <c r="J92" s="24">
        <f t="shared" ref="J92:O92" si="4">SUM(J85:J91)</f>
        <v>16664.060000000001</v>
      </c>
      <c r="K92" s="24">
        <f t="shared" si="4"/>
        <v>12787.66</v>
      </c>
      <c r="L92" s="24">
        <f t="shared" si="4"/>
        <v>0</v>
      </c>
      <c r="M92" s="24">
        <f t="shared" si="4"/>
        <v>3876.4</v>
      </c>
      <c r="N92" s="24">
        <f t="shared" si="4"/>
        <v>64.61</v>
      </c>
      <c r="O92" s="24">
        <f t="shared" si="4"/>
        <v>12723.05</v>
      </c>
      <c r="P92" s="18"/>
      <c r="R92" s="2"/>
    </row>
    <row r="93" spans="1:18" x14ac:dyDescent="0.2">
      <c r="A93" s="284">
        <v>13</v>
      </c>
      <c r="B93" s="286" t="s">
        <v>52</v>
      </c>
      <c r="C93" s="288" t="s">
        <v>23</v>
      </c>
      <c r="D93" s="290">
        <v>645</v>
      </c>
      <c r="E93" s="281" t="s">
        <v>99</v>
      </c>
      <c r="F93" s="292" t="s">
        <v>23</v>
      </c>
      <c r="G93" s="281" t="s">
        <v>24</v>
      </c>
      <c r="H93" s="18">
        <v>11604</v>
      </c>
      <c r="I93" s="167" t="s">
        <v>206</v>
      </c>
      <c r="J93" s="20">
        <v>180.89</v>
      </c>
      <c r="K93" s="20">
        <v>0</v>
      </c>
      <c r="L93" s="5"/>
      <c r="M93" s="21">
        <v>180.89</v>
      </c>
      <c r="N93" s="21"/>
      <c r="O93" s="20">
        <f>J93-L93-M93</f>
        <v>0</v>
      </c>
      <c r="P93" s="21"/>
    </row>
    <row r="94" spans="1:18" x14ac:dyDescent="0.2">
      <c r="A94" s="285"/>
      <c r="B94" s="287"/>
      <c r="C94" s="289"/>
      <c r="D94" s="291"/>
      <c r="E94" s="282"/>
      <c r="F94" s="293"/>
      <c r="G94" s="282"/>
      <c r="H94" s="18">
        <v>11620</v>
      </c>
      <c r="I94" s="167" t="s">
        <v>207</v>
      </c>
      <c r="J94" s="20">
        <v>116.29</v>
      </c>
      <c r="K94" s="20">
        <v>116.29</v>
      </c>
      <c r="L94" s="5"/>
      <c r="M94" s="21"/>
      <c r="N94" s="21"/>
      <c r="O94" s="20">
        <f>J94-L94-M94</f>
        <v>116.29</v>
      </c>
      <c r="P94" s="21"/>
    </row>
    <row r="95" spans="1:18" x14ac:dyDescent="0.2">
      <c r="A95" s="285"/>
      <c r="B95" s="287"/>
      <c r="C95" s="289"/>
      <c r="D95" s="291"/>
      <c r="E95" s="282"/>
      <c r="F95" s="293"/>
      <c r="G95" s="282"/>
      <c r="H95" s="18">
        <v>11629</v>
      </c>
      <c r="I95" s="167" t="s">
        <v>208</v>
      </c>
      <c r="J95" s="20">
        <v>116.29</v>
      </c>
      <c r="K95" s="20">
        <v>116.29</v>
      </c>
      <c r="L95" s="5"/>
      <c r="M95" s="21"/>
      <c r="N95" s="21"/>
      <c r="O95" s="20">
        <f>J95-L95-M95</f>
        <v>116.29</v>
      </c>
      <c r="P95" s="21"/>
    </row>
    <row r="96" spans="1:18" x14ac:dyDescent="0.2">
      <c r="A96" s="285"/>
      <c r="B96" s="287"/>
      <c r="C96" s="289"/>
      <c r="D96" s="291"/>
      <c r="E96" s="282"/>
      <c r="F96" s="293"/>
      <c r="G96" s="282"/>
      <c r="H96" s="18">
        <v>11657</v>
      </c>
      <c r="I96" s="167" t="s">
        <v>209</v>
      </c>
      <c r="J96" s="20">
        <v>193.82</v>
      </c>
      <c r="K96" s="20">
        <v>0</v>
      </c>
      <c r="L96" s="5"/>
      <c r="M96" s="21">
        <v>193.82</v>
      </c>
      <c r="N96" s="21"/>
      <c r="O96" s="20">
        <f>J96-L96-M96</f>
        <v>0</v>
      </c>
      <c r="P96" s="21"/>
    </row>
    <row r="97" spans="1:18" x14ac:dyDescent="0.2">
      <c r="A97" s="285"/>
      <c r="B97" s="287"/>
      <c r="C97" s="289"/>
      <c r="D97" s="291"/>
      <c r="E97" s="282"/>
      <c r="F97" s="293"/>
      <c r="G97" s="282"/>
      <c r="H97" s="27">
        <v>11658</v>
      </c>
      <c r="I97" s="169" t="s">
        <v>209</v>
      </c>
      <c r="J97" s="28">
        <v>1162.92</v>
      </c>
      <c r="K97" s="28">
        <v>0</v>
      </c>
      <c r="L97" s="65"/>
      <c r="M97" s="102">
        <v>1162.92</v>
      </c>
      <c r="N97" s="102"/>
      <c r="O97" s="20">
        <f>J97-L97-M97</f>
        <v>0</v>
      </c>
      <c r="P97" s="102"/>
    </row>
    <row r="98" spans="1:18" x14ac:dyDescent="0.2">
      <c r="A98" s="285"/>
      <c r="B98" s="287"/>
      <c r="C98" s="289"/>
      <c r="D98" s="291"/>
      <c r="E98" s="282"/>
      <c r="F98" s="293"/>
      <c r="G98" s="282"/>
      <c r="H98" s="27">
        <v>11679</v>
      </c>
      <c r="I98" s="169" t="s">
        <v>210</v>
      </c>
      <c r="J98" s="28">
        <v>29266.82</v>
      </c>
      <c r="K98" s="28">
        <v>27180.02</v>
      </c>
      <c r="L98" s="65"/>
      <c r="M98" s="102">
        <v>2086.8000000000002</v>
      </c>
      <c r="N98" s="102">
        <v>590.35</v>
      </c>
      <c r="O98" s="20">
        <f>J98-M98-N98</f>
        <v>26589.670000000002</v>
      </c>
      <c r="P98" s="102"/>
    </row>
    <row r="99" spans="1:18" x14ac:dyDescent="0.2">
      <c r="A99" s="68"/>
      <c r="B99" s="111"/>
      <c r="C99" s="116"/>
      <c r="D99" s="68"/>
      <c r="E99" s="68"/>
      <c r="F99" s="153"/>
      <c r="G99" s="103"/>
      <c r="H99" s="27"/>
      <c r="I99" s="169"/>
      <c r="J99" s="28"/>
      <c r="K99" s="28"/>
      <c r="L99" s="65"/>
      <c r="M99" s="102"/>
      <c r="N99" s="102"/>
      <c r="O99" s="28"/>
      <c r="P99" s="102"/>
    </row>
    <row r="100" spans="1:18" x14ac:dyDescent="0.2">
      <c r="A100" s="58"/>
      <c r="B100" s="112" t="s">
        <v>13</v>
      </c>
      <c r="C100" s="118"/>
      <c r="D100" s="54"/>
      <c r="E100" s="58"/>
      <c r="F100" s="155"/>
      <c r="G100" s="58"/>
      <c r="H100" s="27"/>
      <c r="I100" s="169"/>
      <c r="J100" s="57">
        <f t="shared" ref="J100:O100" si="5">SUM(J93:J98)</f>
        <v>31037.03</v>
      </c>
      <c r="K100" s="57">
        <f t="shared" si="5"/>
        <v>27412.600000000002</v>
      </c>
      <c r="L100" s="57">
        <f t="shared" si="5"/>
        <v>0</v>
      </c>
      <c r="M100" s="57">
        <f t="shared" si="5"/>
        <v>3624.4300000000003</v>
      </c>
      <c r="N100" s="57">
        <f t="shared" si="5"/>
        <v>590.35</v>
      </c>
      <c r="O100" s="57">
        <f t="shared" si="5"/>
        <v>26822.250000000004</v>
      </c>
      <c r="P100" s="57"/>
      <c r="R100" s="2"/>
    </row>
    <row r="101" spans="1:18" x14ac:dyDescent="0.2">
      <c r="A101" s="265">
        <v>14</v>
      </c>
      <c r="B101" s="267" t="s">
        <v>33</v>
      </c>
      <c r="C101" s="269" t="s">
        <v>14</v>
      </c>
      <c r="D101" s="265">
        <v>19</v>
      </c>
      <c r="E101" s="261" t="s">
        <v>99</v>
      </c>
      <c r="F101" s="263" t="s">
        <v>14</v>
      </c>
      <c r="G101" s="258" t="s">
        <v>41</v>
      </c>
      <c r="H101" s="27">
        <v>69</v>
      </c>
      <c r="I101" s="169" t="s">
        <v>209</v>
      </c>
      <c r="J101" s="28">
        <v>3168.97</v>
      </c>
      <c r="K101" s="28">
        <v>3168.97</v>
      </c>
      <c r="L101" s="28"/>
      <c r="M101" s="28"/>
      <c r="N101" s="28"/>
      <c r="O101" s="28">
        <f>J101-L101-M101</f>
        <v>3168.97</v>
      </c>
      <c r="P101" s="57"/>
    </row>
    <row r="102" spans="1:18" x14ac:dyDescent="0.2">
      <c r="A102" s="266"/>
      <c r="B102" s="268"/>
      <c r="C102" s="270"/>
      <c r="D102" s="266"/>
      <c r="E102" s="262"/>
      <c r="F102" s="264"/>
      <c r="G102" s="259"/>
      <c r="H102" s="27"/>
      <c r="I102" s="169"/>
      <c r="J102" s="28"/>
      <c r="K102" s="28"/>
      <c r="L102" s="28"/>
      <c r="M102" s="28"/>
      <c r="N102" s="28"/>
      <c r="O102" s="28"/>
      <c r="P102" s="57"/>
    </row>
    <row r="103" spans="1:18" x14ac:dyDescent="0.2">
      <c r="A103" s="266"/>
      <c r="B103" s="268"/>
      <c r="C103" s="270"/>
      <c r="D103" s="266"/>
      <c r="E103" s="262"/>
      <c r="F103" s="264"/>
      <c r="G103" s="259"/>
      <c r="H103" s="27"/>
      <c r="I103" s="169"/>
      <c r="J103" s="28"/>
      <c r="K103" s="28"/>
      <c r="L103" s="28"/>
      <c r="M103" s="28"/>
      <c r="N103" s="28"/>
      <c r="O103" s="28"/>
      <c r="P103" s="57"/>
    </row>
    <row r="104" spans="1:18" x14ac:dyDescent="0.2">
      <c r="A104" s="68"/>
      <c r="B104" s="109"/>
      <c r="C104" s="116"/>
      <c r="D104" s="68"/>
      <c r="E104" s="82"/>
      <c r="F104" s="153"/>
      <c r="G104" s="260"/>
      <c r="H104" s="27"/>
      <c r="I104" s="169"/>
      <c r="J104" s="28"/>
      <c r="K104" s="28"/>
      <c r="L104" s="28"/>
      <c r="M104" s="28"/>
      <c r="N104" s="28"/>
      <c r="O104" s="28"/>
      <c r="P104" s="57"/>
    </row>
    <row r="105" spans="1:18" x14ac:dyDescent="0.2">
      <c r="A105" s="56"/>
      <c r="B105" s="112" t="s">
        <v>13</v>
      </c>
      <c r="C105" s="117"/>
      <c r="D105" s="56"/>
      <c r="E105" s="55"/>
      <c r="F105" s="138"/>
      <c r="G105" s="55"/>
      <c r="H105" s="27"/>
      <c r="I105" s="169"/>
      <c r="J105" s="57">
        <f>SUM(J101:J103)</f>
        <v>3168.97</v>
      </c>
      <c r="K105" s="57">
        <f>SUM(K101:K103)</f>
        <v>3168.97</v>
      </c>
      <c r="L105" s="57">
        <f>SUM(L101:L103)</f>
        <v>0</v>
      </c>
      <c r="M105" s="57">
        <f>SUM(M101:M103)</f>
        <v>0</v>
      </c>
      <c r="N105" s="57"/>
      <c r="O105" s="57">
        <f>SUM(O101:O103)</f>
        <v>3168.97</v>
      </c>
      <c r="P105" s="57"/>
    </row>
    <row r="106" spans="1:18" ht="12.75" customHeight="1" x14ac:dyDescent="0.2">
      <c r="A106" s="265">
        <v>15</v>
      </c>
      <c r="B106" s="267" t="s">
        <v>107</v>
      </c>
      <c r="C106" s="269" t="s">
        <v>14</v>
      </c>
      <c r="D106" s="265">
        <v>639</v>
      </c>
      <c r="E106" s="261" t="s">
        <v>99</v>
      </c>
      <c r="F106" s="263" t="s">
        <v>14</v>
      </c>
      <c r="G106" s="258" t="s">
        <v>54</v>
      </c>
      <c r="H106" s="27">
        <v>58</v>
      </c>
      <c r="I106" s="169" t="s">
        <v>211</v>
      </c>
      <c r="J106" s="28">
        <v>9051.36</v>
      </c>
      <c r="K106" s="28">
        <v>9051.6</v>
      </c>
      <c r="L106" s="28"/>
      <c r="M106" s="28"/>
      <c r="N106" s="28"/>
      <c r="O106" s="28">
        <f>J106-L106-M106</f>
        <v>9051.36</v>
      </c>
      <c r="P106" s="57"/>
    </row>
    <row r="107" spans="1:18" x14ac:dyDescent="0.2">
      <c r="A107" s="266"/>
      <c r="B107" s="268"/>
      <c r="C107" s="270"/>
      <c r="D107" s="266"/>
      <c r="E107" s="262"/>
      <c r="F107" s="264"/>
      <c r="G107" s="259"/>
      <c r="H107" s="27"/>
      <c r="I107" s="169"/>
      <c r="J107" s="28"/>
      <c r="K107" s="28"/>
      <c r="L107" s="28"/>
      <c r="M107" s="28"/>
      <c r="N107" s="28"/>
      <c r="O107" s="28"/>
      <c r="P107" s="57"/>
    </row>
    <row r="108" spans="1:18" x14ac:dyDescent="0.2">
      <c r="A108" s="266"/>
      <c r="B108" s="268"/>
      <c r="C108" s="270"/>
      <c r="D108" s="266"/>
      <c r="E108" s="262"/>
      <c r="F108" s="264"/>
      <c r="G108" s="259"/>
      <c r="H108" s="27"/>
      <c r="I108" s="169"/>
      <c r="J108" s="28"/>
      <c r="K108" s="28"/>
      <c r="L108" s="28"/>
      <c r="M108" s="28"/>
      <c r="N108" s="28"/>
      <c r="O108" s="28"/>
      <c r="P108" s="57"/>
    </row>
    <row r="109" spans="1:18" x14ac:dyDescent="0.2">
      <c r="A109" s="68"/>
      <c r="B109" s="109"/>
      <c r="C109" s="116"/>
      <c r="D109" s="68"/>
      <c r="E109" s="82"/>
      <c r="F109" s="153"/>
      <c r="G109" s="259"/>
      <c r="H109" s="27"/>
      <c r="I109" s="169"/>
      <c r="J109" s="28"/>
      <c r="K109" s="28"/>
      <c r="L109" s="28"/>
      <c r="M109" s="28"/>
      <c r="N109" s="28"/>
      <c r="O109" s="28"/>
      <c r="P109" s="57"/>
    </row>
    <row r="110" spans="1:18" x14ac:dyDescent="0.2">
      <c r="A110" s="68"/>
      <c r="B110" s="109"/>
      <c r="C110" s="116"/>
      <c r="D110" s="68"/>
      <c r="E110" s="82"/>
      <c r="F110" s="153"/>
      <c r="G110" s="260"/>
      <c r="H110" s="27"/>
      <c r="I110" s="169"/>
      <c r="J110" s="28"/>
      <c r="K110" s="28"/>
      <c r="L110" s="28"/>
      <c r="M110" s="28"/>
      <c r="N110" s="28"/>
      <c r="O110" s="28"/>
      <c r="P110" s="57"/>
    </row>
    <row r="111" spans="1:18" x14ac:dyDescent="0.2">
      <c r="A111" s="54"/>
      <c r="B111" s="112" t="s">
        <v>13</v>
      </c>
      <c r="C111" s="117"/>
      <c r="D111" s="56"/>
      <c r="E111" s="55"/>
      <c r="F111" s="138"/>
      <c r="G111" s="55"/>
      <c r="H111" s="27"/>
      <c r="I111" s="169"/>
      <c r="J111" s="57">
        <f>SUM(J106:J108)</f>
        <v>9051.36</v>
      </c>
      <c r="K111" s="57">
        <v>9051.36</v>
      </c>
      <c r="L111" s="57">
        <f>SUM(L106:L108)</f>
        <v>0</v>
      </c>
      <c r="M111" s="57">
        <f>SUM(M106:M108)</f>
        <v>0</v>
      </c>
      <c r="N111" s="57"/>
      <c r="O111" s="57">
        <f>SUM(O106:O108)</f>
        <v>9051.36</v>
      </c>
      <c r="P111" s="57"/>
    </row>
    <row r="112" spans="1:18" x14ac:dyDescent="0.2">
      <c r="A112" s="3"/>
      <c r="B112" s="3" t="s">
        <v>21</v>
      </c>
      <c r="C112" s="4"/>
      <c r="D112" s="31"/>
      <c r="E112" s="31"/>
      <c r="F112" s="4"/>
      <c r="G112" s="32"/>
      <c r="H112" s="26"/>
      <c r="I112" s="30"/>
      <c r="J112" s="24">
        <f>J15+J23+J29+J35+J42+J50+J57+J63+J69+J77+J84+J92+J100+J105+J111</f>
        <v>263813.55000000005</v>
      </c>
      <c r="K112" s="24">
        <f t="shared" ref="K112:P112" si="6">K15+K23+K29+K35+K42+K50+K57+K63+K69+K77+K84+K92+K100+K105+K111</f>
        <v>256157.66000000003</v>
      </c>
      <c r="L112" s="24">
        <f t="shared" si="6"/>
        <v>3339.42</v>
      </c>
      <c r="M112" s="24">
        <f t="shared" si="6"/>
        <v>7655.89</v>
      </c>
      <c r="N112" s="24">
        <f t="shared" si="6"/>
        <v>829.40000000000009</v>
      </c>
      <c r="O112" s="24">
        <f t="shared" si="6"/>
        <v>249319.18</v>
      </c>
      <c r="P112" s="24">
        <f t="shared" si="6"/>
        <v>2669.66</v>
      </c>
    </row>
    <row r="113" spans="1:18" x14ac:dyDescent="0.2">
      <c r="A113" s="70"/>
      <c r="B113" s="70"/>
      <c r="C113" s="74"/>
      <c r="D113" s="72"/>
      <c r="E113" s="72"/>
      <c r="F113" s="74"/>
      <c r="G113" s="34"/>
      <c r="H113" s="73"/>
      <c r="I113" s="71"/>
      <c r="J113" s="75"/>
      <c r="K113" s="75"/>
      <c r="L113" s="75"/>
      <c r="M113" s="75"/>
      <c r="N113" s="75"/>
      <c r="O113" s="75"/>
      <c r="P113" s="75"/>
    </row>
    <row r="114" spans="1:18" x14ac:dyDescent="0.2">
      <c r="A114" s="128" t="s">
        <v>90</v>
      </c>
      <c r="B114" s="128"/>
      <c r="C114" s="141"/>
      <c r="D114" s="98"/>
      <c r="E114" s="41"/>
      <c r="F114" s="120" t="s">
        <v>171</v>
      </c>
      <c r="G114" s="79"/>
      <c r="H114" s="35"/>
      <c r="I114" s="98"/>
      <c r="J114" s="1"/>
      <c r="K114" s="123" t="s">
        <v>89</v>
      </c>
      <c r="L114" s="123"/>
      <c r="M114" s="123"/>
      <c r="N114" s="123"/>
      <c r="O114" s="123"/>
      <c r="P114" s="6"/>
      <c r="R114" s="2"/>
    </row>
    <row r="115" spans="1:18" x14ac:dyDescent="0.2">
      <c r="A115" s="140" t="s">
        <v>45</v>
      </c>
      <c r="B115" s="140"/>
      <c r="C115" s="142"/>
      <c r="D115" s="49"/>
      <c r="E115" s="42"/>
      <c r="F115" s="45" t="s">
        <v>22</v>
      </c>
      <c r="G115" s="39"/>
      <c r="H115" s="80"/>
      <c r="I115" s="49"/>
      <c r="J115" s="46"/>
      <c r="K115" s="45" t="s">
        <v>91</v>
      </c>
      <c r="L115" s="6"/>
      <c r="M115" s="43"/>
      <c r="N115" s="43"/>
      <c r="O115" s="43"/>
      <c r="P115" s="6"/>
      <c r="R115" s="2"/>
    </row>
    <row r="116" spans="1:18" x14ac:dyDescent="0.2">
      <c r="A116" s="38"/>
      <c r="B116" s="47"/>
      <c r="C116" s="36"/>
      <c r="D116" s="98"/>
      <c r="E116" s="40"/>
      <c r="F116" s="121"/>
      <c r="G116" s="39"/>
      <c r="H116" s="39"/>
      <c r="I116" s="49"/>
      <c r="J116" s="37"/>
      <c r="K116" s="45"/>
      <c r="L116" s="6"/>
      <c r="M116" s="43"/>
      <c r="N116" s="43"/>
      <c r="O116" s="43"/>
      <c r="P116" s="6"/>
      <c r="Q116" s="2"/>
      <c r="R116" s="2"/>
    </row>
    <row r="117" spans="1:18" x14ac:dyDescent="0.2">
      <c r="A117" s="38"/>
      <c r="B117" s="47"/>
      <c r="C117" s="36"/>
      <c r="D117" s="99"/>
      <c r="E117" s="48"/>
      <c r="F117" s="121"/>
      <c r="G117" s="81"/>
      <c r="H117" s="41"/>
      <c r="I117" s="49"/>
      <c r="J117" s="50"/>
      <c r="K117" s="51"/>
      <c r="L117" s="6"/>
      <c r="M117" s="43"/>
      <c r="N117" s="43"/>
      <c r="O117" s="43"/>
      <c r="P117" s="43"/>
      <c r="R117" s="164"/>
    </row>
    <row r="118" spans="1:18" x14ac:dyDescent="0.2">
      <c r="A118" s="38"/>
      <c r="B118" s="33"/>
      <c r="C118" s="143"/>
      <c r="D118" s="100"/>
      <c r="E118" s="6"/>
      <c r="F118" s="53"/>
      <c r="G118" s="38"/>
      <c r="H118" s="35"/>
      <c r="I118" s="49"/>
      <c r="J118" s="50"/>
      <c r="K118" s="2"/>
      <c r="L118" s="52" t="s">
        <v>62</v>
      </c>
      <c r="M118" s="43"/>
      <c r="N118" s="43"/>
      <c r="O118" s="43"/>
      <c r="P118" s="6"/>
    </row>
    <row r="119" spans="1:18" x14ac:dyDescent="0.2">
      <c r="A119" s="38"/>
      <c r="B119" s="33"/>
      <c r="C119" s="143"/>
      <c r="D119" s="100"/>
      <c r="E119" s="6"/>
      <c r="F119" s="53"/>
      <c r="G119" s="38"/>
      <c r="H119" s="81"/>
      <c r="I119" s="100"/>
      <c r="J119" s="43"/>
      <c r="K119" s="2"/>
      <c r="L119" s="43" t="s">
        <v>73</v>
      </c>
      <c r="M119" s="43"/>
      <c r="N119" s="43"/>
      <c r="O119" s="52"/>
      <c r="P119" s="6"/>
    </row>
    <row r="120" spans="1:18" x14ac:dyDescent="0.2">
      <c r="A120" s="38"/>
      <c r="B120" s="33"/>
      <c r="C120" s="143"/>
      <c r="D120" s="100"/>
      <c r="E120" s="6"/>
      <c r="F120" s="53"/>
      <c r="G120" s="38"/>
      <c r="H120" s="38"/>
      <c r="I120" s="100"/>
      <c r="J120" s="43"/>
      <c r="K120" s="43"/>
      <c r="L120" s="6"/>
      <c r="M120" s="43"/>
      <c r="N120" s="43"/>
      <c r="O120" s="43"/>
      <c r="P120" s="6"/>
    </row>
    <row r="121" spans="1:18" x14ac:dyDescent="0.2">
      <c r="O121" s="2"/>
    </row>
  </sheetData>
  <mergeCells count="113">
    <mergeCell ref="B1:O1"/>
    <mergeCell ref="A4:A5"/>
    <mergeCell ref="B4:B5"/>
    <mergeCell ref="C4:C5"/>
    <mergeCell ref="F4:F5"/>
    <mergeCell ref="G4:G5"/>
    <mergeCell ref="H4:J4"/>
    <mergeCell ref="M4:M5"/>
    <mergeCell ref="G6:G13"/>
    <mergeCell ref="A16:A22"/>
    <mergeCell ref="B16:B22"/>
    <mergeCell ref="C16:C22"/>
    <mergeCell ref="D16:D22"/>
    <mergeCell ref="E16:E22"/>
    <mergeCell ref="F16:F22"/>
    <mergeCell ref="G16:G22"/>
    <mergeCell ref="A6:A13"/>
    <mergeCell ref="B6:B13"/>
    <mergeCell ref="C6:C13"/>
    <mergeCell ref="D6:D13"/>
    <mergeCell ref="E6:E13"/>
    <mergeCell ref="F6:F13"/>
    <mergeCell ref="G24:G28"/>
    <mergeCell ref="A30:A34"/>
    <mergeCell ref="B30:B34"/>
    <mergeCell ref="C30:C34"/>
    <mergeCell ref="D30:D34"/>
    <mergeCell ref="E30:E34"/>
    <mergeCell ref="F30:F34"/>
    <mergeCell ref="G30:G34"/>
    <mergeCell ref="A24:A28"/>
    <mergeCell ref="B24:B28"/>
    <mergeCell ref="C24:C28"/>
    <mergeCell ref="D24:D28"/>
    <mergeCell ref="E24:E28"/>
    <mergeCell ref="F24:F28"/>
    <mergeCell ref="G36:G41"/>
    <mergeCell ref="A43:A49"/>
    <mergeCell ref="B43:B49"/>
    <mergeCell ref="C43:C49"/>
    <mergeCell ref="D43:D49"/>
    <mergeCell ref="E43:E49"/>
    <mergeCell ref="F43:F49"/>
    <mergeCell ref="G43:G49"/>
    <mergeCell ref="A36:A41"/>
    <mergeCell ref="B36:B41"/>
    <mergeCell ref="C36:C41"/>
    <mergeCell ref="D36:D41"/>
    <mergeCell ref="E36:E41"/>
    <mergeCell ref="F36:F41"/>
    <mergeCell ref="G51:G56"/>
    <mergeCell ref="A58:A62"/>
    <mergeCell ref="B58:B62"/>
    <mergeCell ref="C58:C62"/>
    <mergeCell ref="D58:D62"/>
    <mergeCell ref="E58:E62"/>
    <mergeCell ref="F58:F62"/>
    <mergeCell ref="G58:G62"/>
    <mergeCell ref="A51:A56"/>
    <mergeCell ref="B51:B56"/>
    <mergeCell ref="C51:C56"/>
    <mergeCell ref="D51:D56"/>
    <mergeCell ref="E51:E56"/>
    <mergeCell ref="F51:F56"/>
    <mergeCell ref="E64:E68"/>
    <mergeCell ref="F64:F68"/>
    <mergeCell ref="G64:G68"/>
    <mergeCell ref="E70:E75"/>
    <mergeCell ref="F70:F75"/>
    <mergeCell ref="G70:G75"/>
    <mergeCell ref="A64:A68"/>
    <mergeCell ref="B64:B68"/>
    <mergeCell ref="C64:C68"/>
    <mergeCell ref="D64:D68"/>
    <mergeCell ref="A70:A75"/>
    <mergeCell ref="B70:B75"/>
    <mergeCell ref="C70:C75"/>
    <mergeCell ref="D70:D75"/>
    <mergeCell ref="A78:A82"/>
    <mergeCell ref="B78:B82"/>
    <mergeCell ref="C78:C82"/>
    <mergeCell ref="D78:D82"/>
    <mergeCell ref="E85:E91"/>
    <mergeCell ref="F85:F91"/>
    <mergeCell ref="E78:E82"/>
    <mergeCell ref="F78:F82"/>
    <mergeCell ref="G78:G82"/>
    <mergeCell ref="G85:G91"/>
    <mergeCell ref="A85:A91"/>
    <mergeCell ref="B85:B91"/>
    <mergeCell ref="C85:C91"/>
    <mergeCell ref="D85:D91"/>
    <mergeCell ref="A93:A98"/>
    <mergeCell ref="B93:B98"/>
    <mergeCell ref="C93:C98"/>
    <mergeCell ref="D93:D98"/>
    <mergeCell ref="G106:G110"/>
    <mergeCell ref="E93:E98"/>
    <mergeCell ref="F93:F98"/>
    <mergeCell ref="G93:G98"/>
    <mergeCell ref="E101:E103"/>
    <mergeCell ref="F101:F103"/>
    <mergeCell ref="G101:G104"/>
    <mergeCell ref="A101:A103"/>
    <mergeCell ref="B101:B103"/>
    <mergeCell ref="C101:C103"/>
    <mergeCell ref="D101:D103"/>
    <mergeCell ref="E106:E108"/>
    <mergeCell ref="F106:F108"/>
    <mergeCell ref="A106:A108"/>
    <mergeCell ref="B106:B108"/>
    <mergeCell ref="C106:C108"/>
    <mergeCell ref="D106:D108"/>
  </mergeCells>
  <phoneticPr fontId="8" type="noConversion"/>
  <pageMargins left="0.25" right="0.25" top="0.5" bottom="0.5" header="0.5" footer="0.5"/>
  <pageSetup paperSize="9" orientation="landscape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opLeftCell="A10" workbookViewId="0">
      <selection activeCell="N21" sqref="N21"/>
    </sheetView>
  </sheetViews>
  <sheetFormatPr defaultRowHeight="12.75" x14ac:dyDescent="0.2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7.5703125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7" x14ac:dyDescent="0.2">
      <c r="A1" s="6"/>
      <c r="B1" s="325" t="s">
        <v>216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8"/>
    </row>
    <row r="2" spans="1:17" x14ac:dyDescent="0.2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7" x14ac:dyDescent="0.2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7" x14ac:dyDescent="0.2">
      <c r="A4" s="326" t="s">
        <v>27</v>
      </c>
      <c r="B4" s="327" t="s">
        <v>0</v>
      </c>
      <c r="C4" s="328" t="s">
        <v>1</v>
      </c>
      <c r="D4" s="125" t="s">
        <v>2</v>
      </c>
      <c r="E4" s="158" t="s">
        <v>97</v>
      </c>
      <c r="F4" s="329" t="s">
        <v>3</v>
      </c>
      <c r="G4" s="314" t="s">
        <v>4</v>
      </c>
      <c r="H4" s="331" t="s">
        <v>5</v>
      </c>
      <c r="I4" s="331"/>
      <c r="J4" s="332"/>
      <c r="K4" s="89" t="s">
        <v>6</v>
      </c>
      <c r="L4" s="91" t="s">
        <v>37</v>
      </c>
      <c r="M4" s="333" t="s">
        <v>7</v>
      </c>
      <c r="N4" s="93" t="s">
        <v>18</v>
      </c>
      <c r="O4" s="94" t="s">
        <v>64</v>
      </c>
    </row>
    <row r="5" spans="1:17" x14ac:dyDescent="0.2">
      <c r="A5" s="326"/>
      <c r="B5" s="327"/>
      <c r="C5" s="328"/>
      <c r="D5" s="160" t="s">
        <v>96</v>
      </c>
      <c r="E5" s="159" t="s">
        <v>8</v>
      </c>
      <c r="F5" s="329"/>
      <c r="G5" s="33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33"/>
      <c r="N5" s="85" t="s">
        <v>17</v>
      </c>
      <c r="O5" s="95" t="s">
        <v>29</v>
      </c>
    </row>
    <row r="6" spans="1:17" x14ac:dyDescent="0.2">
      <c r="A6" s="265">
        <v>1</v>
      </c>
      <c r="B6" s="310" t="s">
        <v>36</v>
      </c>
      <c r="C6" s="313" t="s">
        <v>14</v>
      </c>
      <c r="D6" s="315">
        <v>13</v>
      </c>
      <c r="E6" s="323" t="s">
        <v>98</v>
      </c>
      <c r="F6" s="319" t="s">
        <v>14</v>
      </c>
      <c r="G6" s="317" t="s">
        <v>79</v>
      </c>
      <c r="H6" s="12">
        <v>57920</v>
      </c>
      <c r="I6" s="166" t="s">
        <v>222</v>
      </c>
      <c r="J6" s="13">
        <v>9405.92</v>
      </c>
      <c r="K6" s="87">
        <v>9405.92</v>
      </c>
      <c r="L6" s="88"/>
      <c r="M6" s="11"/>
      <c r="N6" s="13">
        <f>K6-M6</f>
        <v>9405.92</v>
      </c>
      <c r="O6" s="88"/>
    </row>
    <row r="7" spans="1:17" x14ac:dyDescent="0.2">
      <c r="A7" s="266"/>
      <c r="B7" s="311"/>
      <c r="C7" s="322"/>
      <c r="D7" s="315"/>
      <c r="E7" s="323"/>
      <c r="F7" s="324"/>
      <c r="G7" s="334"/>
      <c r="H7" s="12">
        <v>57940</v>
      </c>
      <c r="I7" s="166" t="s">
        <v>223</v>
      </c>
      <c r="J7" s="13">
        <v>16390.689999999999</v>
      </c>
      <c r="K7" s="13">
        <v>16390.689999999999</v>
      </c>
      <c r="L7" s="11"/>
      <c r="M7" s="11"/>
      <c r="N7" s="13">
        <f>J7-L7-M7</f>
        <v>16390.689999999999</v>
      </c>
      <c r="O7" s="11"/>
    </row>
    <row r="8" spans="1:17" x14ac:dyDescent="0.2">
      <c r="A8" s="266"/>
      <c r="B8" s="311"/>
      <c r="C8" s="322"/>
      <c r="D8" s="315"/>
      <c r="E8" s="323"/>
      <c r="F8" s="324"/>
      <c r="G8" s="334"/>
      <c r="H8" s="134">
        <v>57957</v>
      </c>
      <c r="I8" s="168" t="s">
        <v>224</v>
      </c>
      <c r="J8" s="136">
        <v>8284.84</v>
      </c>
      <c r="K8" s="136">
        <v>8284.84</v>
      </c>
      <c r="L8" s="136"/>
      <c r="M8" s="136"/>
      <c r="N8" s="13">
        <f>J8-L8-M8</f>
        <v>8284.84</v>
      </c>
      <c r="O8" s="11"/>
    </row>
    <row r="9" spans="1:17" x14ac:dyDescent="0.2">
      <c r="A9" s="266"/>
      <c r="B9" s="311"/>
      <c r="C9" s="322"/>
      <c r="D9" s="315"/>
      <c r="E9" s="323"/>
      <c r="F9" s="324"/>
      <c r="G9" s="334"/>
      <c r="H9" s="12">
        <v>57966</v>
      </c>
      <c r="I9" s="166" t="s">
        <v>225</v>
      </c>
      <c r="J9" s="13">
        <v>3674.06</v>
      </c>
      <c r="K9" s="13">
        <v>3674.06</v>
      </c>
      <c r="L9" s="11"/>
      <c r="M9" s="11"/>
      <c r="N9" s="13">
        <f>J9-L9-M9</f>
        <v>3674.06</v>
      </c>
      <c r="O9" s="11"/>
    </row>
    <row r="10" spans="1:17" x14ac:dyDescent="0.2">
      <c r="A10" s="266"/>
      <c r="B10" s="311"/>
      <c r="C10" s="322"/>
      <c r="D10" s="315"/>
      <c r="E10" s="323"/>
      <c r="F10" s="324"/>
      <c r="G10" s="334"/>
      <c r="H10" s="12">
        <v>58015</v>
      </c>
      <c r="I10" s="166" t="s">
        <v>226</v>
      </c>
      <c r="J10" s="13">
        <v>5636.94</v>
      </c>
      <c r="K10" s="13">
        <v>5636.94</v>
      </c>
      <c r="L10" s="11"/>
      <c r="M10" s="11"/>
      <c r="N10" s="13">
        <f>J10-L10-M10</f>
        <v>5636.94</v>
      </c>
      <c r="O10" s="11"/>
    </row>
    <row r="11" spans="1:17" x14ac:dyDescent="0.2">
      <c r="A11" s="266"/>
      <c r="B11" s="311"/>
      <c r="C11" s="322"/>
      <c r="D11" s="315"/>
      <c r="E11" s="323"/>
      <c r="F11" s="324"/>
      <c r="G11" s="334"/>
      <c r="H11" s="12">
        <v>58046</v>
      </c>
      <c r="I11" s="166" t="s">
        <v>227</v>
      </c>
      <c r="J11" s="13">
        <v>4012.54</v>
      </c>
      <c r="K11" s="13">
        <v>4012.54</v>
      </c>
      <c r="L11" s="11"/>
      <c r="M11" s="11"/>
      <c r="N11" s="13">
        <f>K11</f>
        <v>4012.54</v>
      </c>
      <c r="O11" s="11"/>
    </row>
    <row r="12" spans="1:17" x14ac:dyDescent="0.2">
      <c r="A12" s="266"/>
      <c r="B12" s="311"/>
      <c r="C12" s="322"/>
      <c r="D12" s="315"/>
      <c r="E12" s="323"/>
      <c r="F12" s="324"/>
      <c r="G12" s="334"/>
      <c r="H12" s="12"/>
      <c r="I12" s="166"/>
      <c r="J12" s="13"/>
      <c r="K12" s="13"/>
      <c r="L12" s="11"/>
      <c r="M12" s="11"/>
      <c r="N12" s="13"/>
      <c r="O12" s="11"/>
    </row>
    <row r="13" spans="1:17" x14ac:dyDescent="0.2">
      <c r="A13" s="266"/>
      <c r="B13" s="311"/>
      <c r="C13" s="322"/>
      <c r="D13" s="315"/>
      <c r="E13" s="323"/>
      <c r="F13" s="324"/>
      <c r="G13" s="334"/>
      <c r="H13" s="12"/>
      <c r="I13" s="166"/>
      <c r="J13" s="13"/>
      <c r="K13" s="13"/>
      <c r="L13" s="11"/>
      <c r="M13" s="11"/>
      <c r="N13" s="13"/>
      <c r="O13" s="11"/>
    </row>
    <row r="14" spans="1:17" x14ac:dyDescent="0.2">
      <c r="A14" s="58"/>
      <c r="B14" s="14" t="s">
        <v>13</v>
      </c>
      <c r="C14" s="107"/>
      <c r="D14" s="9"/>
      <c r="E14" s="16"/>
      <c r="F14" s="151"/>
      <c r="G14" s="15"/>
      <c r="H14" s="12"/>
      <c r="I14" s="166"/>
      <c r="J14" s="76">
        <f>SUM(J6:J13)</f>
        <v>47404.99</v>
      </c>
      <c r="K14" s="76">
        <f>SUM(K6:K13)</f>
        <v>47404.99</v>
      </c>
      <c r="L14" s="76">
        <f>SUM(L6:L13)</f>
        <v>0</v>
      </c>
      <c r="M14" s="76">
        <f>SUM(M6:M13)</f>
        <v>0</v>
      </c>
      <c r="N14" s="76">
        <f>SUM(N6:N13)</f>
        <v>47404.99</v>
      </c>
      <c r="O14" s="76"/>
      <c r="Q14" s="2"/>
    </row>
    <row r="15" spans="1:17" x14ac:dyDescent="0.2">
      <c r="A15" s="265">
        <v>2</v>
      </c>
      <c r="B15" s="310" t="s">
        <v>83</v>
      </c>
      <c r="C15" s="312" t="s">
        <v>86</v>
      </c>
      <c r="D15" s="314">
        <v>17</v>
      </c>
      <c r="E15" s="316" t="s">
        <v>98</v>
      </c>
      <c r="F15" s="318" t="s">
        <v>86</v>
      </c>
      <c r="G15" s="320" t="s">
        <v>39</v>
      </c>
      <c r="H15" s="18">
        <v>2400050</v>
      </c>
      <c r="I15" s="167" t="s">
        <v>209</v>
      </c>
      <c r="J15" s="19">
        <v>19105.990000000002</v>
      </c>
      <c r="K15" s="19">
        <v>19105.990000000002</v>
      </c>
      <c r="L15" s="13">
        <v>16436.330000000002</v>
      </c>
      <c r="M15" s="20"/>
      <c r="N15" s="20">
        <v>2669.66</v>
      </c>
      <c r="O15" s="13"/>
      <c r="P15" s="37"/>
    </row>
    <row r="16" spans="1:17" x14ac:dyDescent="0.2">
      <c r="A16" s="266"/>
      <c r="B16" s="311"/>
      <c r="C16" s="312"/>
      <c r="D16" s="315"/>
      <c r="E16" s="316"/>
      <c r="F16" s="318"/>
      <c r="G16" s="320"/>
      <c r="H16" s="188">
        <v>2400051</v>
      </c>
      <c r="I16" s="189" t="s">
        <v>217</v>
      </c>
      <c r="J16" s="190">
        <v>30583.18</v>
      </c>
      <c r="K16" s="19">
        <v>30583.18</v>
      </c>
      <c r="L16" s="60"/>
      <c r="M16" s="60"/>
      <c r="N16" s="19">
        <f>J16-L16-M16</f>
        <v>30583.18</v>
      </c>
      <c r="O16" s="20"/>
    </row>
    <row r="17" spans="1:17" x14ac:dyDescent="0.2">
      <c r="A17" s="266"/>
      <c r="B17" s="311"/>
      <c r="C17" s="312"/>
      <c r="D17" s="315"/>
      <c r="E17" s="316"/>
      <c r="F17" s="318"/>
      <c r="G17" s="320"/>
      <c r="H17" s="188">
        <v>2400052</v>
      </c>
      <c r="I17" s="189" t="s">
        <v>209</v>
      </c>
      <c r="J17" s="190">
        <v>193.82</v>
      </c>
      <c r="K17" s="19">
        <v>193.82</v>
      </c>
      <c r="L17" s="20"/>
      <c r="M17" s="20"/>
      <c r="N17" s="19">
        <f>J17-L17-M17</f>
        <v>193.82</v>
      </c>
      <c r="O17" s="20"/>
    </row>
    <row r="18" spans="1:17" x14ac:dyDescent="0.2">
      <c r="A18" s="266"/>
      <c r="B18" s="311"/>
      <c r="C18" s="312"/>
      <c r="D18" s="266"/>
      <c r="E18" s="316"/>
      <c r="F18" s="318"/>
      <c r="G18" s="320"/>
      <c r="H18" s="18">
        <v>2400054</v>
      </c>
      <c r="I18" s="167" t="s">
        <v>228</v>
      </c>
      <c r="J18" s="19">
        <v>19603.439999999999</v>
      </c>
      <c r="K18" s="19">
        <v>19603.439999999999</v>
      </c>
      <c r="L18" s="20"/>
      <c r="M18" s="20"/>
      <c r="N18" s="19">
        <f>J18-L18-M18</f>
        <v>19603.439999999999</v>
      </c>
      <c r="O18" s="20"/>
    </row>
    <row r="19" spans="1:17" x14ac:dyDescent="0.2">
      <c r="A19" s="266"/>
      <c r="B19" s="311"/>
      <c r="C19" s="312"/>
      <c r="D19" s="266"/>
      <c r="E19" s="316"/>
      <c r="F19" s="318"/>
      <c r="G19" s="320"/>
      <c r="H19" s="18">
        <v>2400055</v>
      </c>
      <c r="I19" s="167" t="s">
        <v>228</v>
      </c>
      <c r="J19" s="19">
        <v>23001.200000000001</v>
      </c>
      <c r="K19" s="19">
        <v>23001.200000000001</v>
      </c>
      <c r="L19" s="20"/>
      <c r="M19" s="20"/>
      <c r="N19" s="19">
        <f>J19-L19-M19</f>
        <v>23001.200000000001</v>
      </c>
      <c r="O19" s="20"/>
    </row>
    <row r="20" spans="1:17" x14ac:dyDescent="0.2">
      <c r="A20" s="266"/>
      <c r="B20" s="311"/>
      <c r="C20" s="312"/>
      <c r="D20" s="266"/>
      <c r="E20" s="316"/>
      <c r="F20" s="318"/>
      <c r="G20" s="320"/>
      <c r="H20" s="18">
        <v>2400056</v>
      </c>
      <c r="I20" s="167" t="s">
        <v>228</v>
      </c>
      <c r="J20" s="19">
        <v>187.57</v>
      </c>
      <c r="K20" s="19">
        <v>187.57</v>
      </c>
      <c r="L20" s="20"/>
      <c r="M20" s="20"/>
      <c r="N20" s="19">
        <f>J20-L20-M20</f>
        <v>187.57</v>
      </c>
      <c r="O20" s="20"/>
    </row>
    <row r="21" spans="1:17" x14ac:dyDescent="0.2">
      <c r="A21" s="266"/>
      <c r="B21" s="311"/>
      <c r="C21" s="312"/>
      <c r="D21" s="266"/>
      <c r="E21" s="316"/>
      <c r="F21" s="318"/>
      <c r="G21" s="320"/>
      <c r="H21" s="18">
        <v>2400057</v>
      </c>
      <c r="I21" s="167" t="s">
        <v>228</v>
      </c>
      <c r="J21" s="19">
        <v>4457.8599999999997</v>
      </c>
      <c r="K21" s="19">
        <v>4457.8599999999997</v>
      </c>
      <c r="L21" s="20"/>
      <c r="M21" s="20"/>
      <c r="N21" s="19">
        <f>K21-O21</f>
        <v>3931.5099999999998</v>
      </c>
      <c r="O21" s="20">
        <v>526.35</v>
      </c>
    </row>
    <row r="22" spans="1:17" x14ac:dyDescent="0.2">
      <c r="A22" s="266"/>
      <c r="B22" s="311"/>
      <c r="C22" s="312"/>
      <c r="D22" s="266"/>
      <c r="E22" s="316"/>
      <c r="F22" s="318"/>
      <c r="G22" s="320"/>
      <c r="H22" s="18"/>
      <c r="I22" s="167"/>
      <c r="J22" s="19"/>
      <c r="K22" s="19"/>
      <c r="L22" s="20"/>
      <c r="M22" s="20"/>
      <c r="N22" s="19"/>
      <c r="O22" s="20"/>
    </row>
    <row r="23" spans="1:17" x14ac:dyDescent="0.2">
      <c r="A23" s="266"/>
      <c r="B23" s="311"/>
      <c r="C23" s="312"/>
      <c r="D23" s="266"/>
      <c r="E23" s="316"/>
      <c r="F23" s="318"/>
      <c r="G23" s="320"/>
      <c r="H23" s="18"/>
      <c r="I23" s="167"/>
      <c r="J23" s="19"/>
      <c r="K23" s="19"/>
      <c r="L23" s="20"/>
      <c r="M23" s="20"/>
      <c r="N23" s="19"/>
      <c r="O23" s="20"/>
    </row>
    <row r="24" spans="1:17" x14ac:dyDescent="0.2">
      <c r="A24" s="58"/>
      <c r="B24" s="108" t="s">
        <v>13</v>
      </c>
      <c r="C24" s="132"/>
      <c r="D24" s="17"/>
      <c r="E24" s="126"/>
      <c r="F24" s="139"/>
      <c r="G24" s="126"/>
      <c r="H24" s="18"/>
      <c r="I24" s="167"/>
      <c r="J24" s="24">
        <f t="shared" ref="J24:O24" si="0">SUM(J15:J23)</f>
        <v>97133.06</v>
      </c>
      <c r="K24" s="24">
        <f t="shared" si="0"/>
        <v>97133.06</v>
      </c>
      <c r="L24" s="24">
        <f t="shared" si="0"/>
        <v>16436.330000000002</v>
      </c>
      <c r="M24" s="24">
        <f t="shared" si="0"/>
        <v>0</v>
      </c>
      <c r="N24" s="24">
        <f t="shared" si="0"/>
        <v>80170.37999999999</v>
      </c>
      <c r="O24" s="24">
        <f t="shared" si="0"/>
        <v>526.35</v>
      </c>
      <c r="Q24" s="2"/>
    </row>
    <row r="25" spans="1:17" x14ac:dyDescent="0.2">
      <c r="A25" s="265">
        <v>3</v>
      </c>
      <c r="B25" s="275" t="s">
        <v>48</v>
      </c>
      <c r="C25" s="258" t="s">
        <v>16</v>
      </c>
      <c r="D25" s="307">
        <v>230</v>
      </c>
      <c r="E25" s="263" t="s">
        <v>99</v>
      </c>
      <c r="F25" s="258" t="s">
        <v>16</v>
      </c>
      <c r="G25" s="277" t="s">
        <v>26</v>
      </c>
      <c r="H25" s="27">
        <v>1047</v>
      </c>
      <c r="I25" s="169" t="s">
        <v>230</v>
      </c>
      <c r="J25" s="62">
        <v>1424.3</v>
      </c>
      <c r="K25" s="62">
        <v>1424.3</v>
      </c>
      <c r="L25" s="62"/>
      <c r="M25" s="62"/>
      <c r="N25" s="62">
        <f>J25-L25-M25</f>
        <v>1424.3</v>
      </c>
      <c r="O25" s="57"/>
    </row>
    <row r="26" spans="1:17" x14ac:dyDescent="0.2">
      <c r="A26" s="266"/>
      <c r="B26" s="276"/>
      <c r="C26" s="259"/>
      <c r="D26" s="308"/>
      <c r="E26" s="264"/>
      <c r="F26" s="259"/>
      <c r="G26" s="278"/>
      <c r="H26" s="27"/>
      <c r="I26" s="169"/>
      <c r="J26" s="62"/>
      <c r="K26" s="62"/>
      <c r="L26" s="62"/>
      <c r="M26" s="62"/>
      <c r="N26" s="62"/>
      <c r="O26" s="57"/>
    </row>
    <row r="27" spans="1:17" x14ac:dyDescent="0.2">
      <c r="A27" s="266"/>
      <c r="B27" s="276"/>
      <c r="C27" s="259"/>
      <c r="D27" s="308"/>
      <c r="E27" s="264"/>
      <c r="F27" s="259"/>
      <c r="G27" s="278"/>
      <c r="H27" s="27"/>
      <c r="I27" s="169"/>
      <c r="J27" s="62"/>
      <c r="K27" s="62"/>
      <c r="L27" s="62"/>
      <c r="M27" s="62"/>
      <c r="N27" s="62"/>
      <c r="O27" s="57"/>
    </row>
    <row r="28" spans="1:17" x14ac:dyDescent="0.2">
      <c r="A28" s="266"/>
      <c r="B28" s="276"/>
      <c r="C28" s="259"/>
      <c r="D28" s="308"/>
      <c r="E28" s="264"/>
      <c r="F28" s="259"/>
      <c r="G28" s="278"/>
      <c r="H28" s="27"/>
      <c r="I28" s="169"/>
      <c r="J28" s="62"/>
      <c r="K28" s="62"/>
      <c r="L28" s="62"/>
      <c r="M28" s="62"/>
      <c r="N28" s="62"/>
      <c r="O28" s="57"/>
    </row>
    <row r="29" spans="1:17" x14ac:dyDescent="0.2">
      <c r="A29" s="266"/>
      <c r="B29" s="276"/>
      <c r="C29" s="259"/>
      <c r="D29" s="308"/>
      <c r="E29" s="264"/>
      <c r="F29" s="259"/>
      <c r="G29" s="278"/>
      <c r="H29" s="27"/>
      <c r="I29" s="169"/>
      <c r="J29" s="62"/>
      <c r="K29" s="62"/>
      <c r="L29" s="62"/>
      <c r="M29" s="62"/>
      <c r="N29" s="62"/>
      <c r="O29" s="57"/>
    </row>
    <row r="30" spans="1:17" x14ac:dyDescent="0.2">
      <c r="A30" s="266"/>
      <c r="B30" s="276"/>
      <c r="C30" s="260"/>
      <c r="D30" s="308"/>
      <c r="E30" s="309"/>
      <c r="F30" s="260"/>
      <c r="G30" s="278"/>
      <c r="H30" s="27"/>
      <c r="I30" s="169"/>
      <c r="J30" s="61"/>
      <c r="K30" s="61"/>
      <c r="L30" s="63"/>
      <c r="M30" s="63"/>
      <c r="N30" s="61"/>
      <c r="O30" s="57"/>
    </row>
    <row r="31" spans="1:17" x14ac:dyDescent="0.2">
      <c r="A31" s="56"/>
      <c r="B31" s="112" t="s">
        <v>13</v>
      </c>
      <c r="C31" s="117"/>
      <c r="D31" s="56"/>
      <c r="E31" s="55"/>
      <c r="F31" s="138"/>
      <c r="G31" s="55"/>
      <c r="H31" s="27"/>
      <c r="I31" s="169"/>
      <c r="J31" s="57">
        <f>SUM(J25:J30)</f>
        <v>1424.3</v>
      </c>
      <c r="K31" s="57">
        <f>SUM(K25:K30)</f>
        <v>1424.3</v>
      </c>
      <c r="L31" s="57">
        <f>SUM(L25:L30)</f>
        <v>0</v>
      </c>
      <c r="M31" s="57">
        <f>SUM(M25:M30)</f>
        <v>0</v>
      </c>
      <c r="N31" s="57">
        <f>SUM(N25:N30)</f>
        <v>1424.3</v>
      </c>
      <c r="O31" s="57"/>
    </row>
    <row r="32" spans="1:17" x14ac:dyDescent="0.2">
      <c r="A32" s="265">
        <v>4</v>
      </c>
      <c r="B32" s="275" t="s">
        <v>32</v>
      </c>
      <c r="C32" s="258" t="s">
        <v>16</v>
      </c>
      <c r="D32" s="265">
        <v>24</v>
      </c>
      <c r="E32" s="258" t="s">
        <v>99</v>
      </c>
      <c r="F32" s="258" t="s">
        <v>16</v>
      </c>
      <c r="G32" s="277" t="s">
        <v>66</v>
      </c>
      <c r="H32" s="162">
        <v>90112</v>
      </c>
      <c r="I32" s="172" t="s">
        <v>230</v>
      </c>
      <c r="J32" s="144">
        <v>20155.8</v>
      </c>
      <c r="K32" s="144">
        <v>20155.8</v>
      </c>
      <c r="L32" s="28"/>
      <c r="M32" s="28"/>
      <c r="N32" s="28">
        <f>K32-L32-M32</f>
        <v>20155.8</v>
      </c>
      <c r="O32" s="57"/>
    </row>
    <row r="33" spans="1:15" x14ac:dyDescent="0.2">
      <c r="A33" s="266"/>
      <c r="B33" s="276"/>
      <c r="C33" s="259"/>
      <c r="D33" s="266"/>
      <c r="E33" s="259"/>
      <c r="F33" s="259"/>
      <c r="G33" s="278"/>
      <c r="H33" s="27"/>
      <c r="I33" s="169"/>
      <c r="J33" s="28"/>
      <c r="K33" s="28"/>
      <c r="L33" s="28"/>
      <c r="M33" s="28"/>
      <c r="N33" s="28"/>
      <c r="O33" s="57"/>
    </row>
    <row r="34" spans="1:15" x14ac:dyDescent="0.2">
      <c r="A34" s="266"/>
      <c r="B34" s="276"/>
      <c r="C34" s="259"/>
      <c r="D34" s="266"/>
      <c r="E34" s="259"/>
      <c r="F34" s="259"/>
      <c r="G34" s="278"/>
      <c r="H34" s="77"/>
      <c r="I34" s="170"/>
      <c r="J34" s="78"/>
      <c r="K34" s="78"/>
      <c r="L34" s="161"/>
      <c r="M34" s="161"/>
      <c r="N34" s="28"/>
      <c r="O34" s="57"/>
    </row>
    <row r="35" spans="1:15" x14ac:dyDescent="0.2">
      <c r="A35" s="266"/>
      <c r="B35" s="276"/>
      <c r="C35" s="259"/>
      <c r="D35" s="266"/>
      <c r="E35" s="259"/>
      <c r="F35" s="259"/>
      <c r="G35" s="278"/>
      <c r="H35" s="162"/>
      <c r="I35" s="172"/>
      <c r="J35" s="144"/>
      <c r="K35" s="144"/>
      <c r="L35" s="161"/>
      <c r="M35" s="161"/>
      <c r="N35" s="28"/>
      <c r="O35" s="57"/>
    </row>
    <row r="36" spans="1:15" x14ac:dyDescent="0.2">
      <c r="A36" s="266"/>
      <c r="B36" s="276"/>
      <c r="C36" s="259"/>
      <c r="D36" s="266"/>
      <c r="E36" s="260"/>
      <c r="F36" s="259"/>
      <c r="G36" s="278"/>
      <c r="H36" s="65"/>
      <c r="I36" s="173"/>
      <c r="J36" s="65"/>
      <c r="K36" s="65"/>
      <c r="L36" s="28"/>
      <c r="M36" s="28"/>
      <c r="N36" s="28"/>
      <c r="O36" s="57"/>
    </row>
    <row r="37" spans="1:15" x14ac:dyDescent="0.2">
      <c r="A37" s="56"/>
      <c r="B37" s="112" t="s">
        <v>13</v>
      </c>
      <c r="C37" s="117"/>
      <c r="D37" s="56"/>
      <c r="E37" s="55"/>
      <c r="F37" s="138"/>
      <c r="G37" s="55"/>
      <c r="H37" s="27"/>
      <c r="I37" s="169"/>
      <c r="J37" s="57">
        <f>SUM(J32:J36)</f>
        <v>20155.8</v>
      </c>
      <c r="K37" s="57">
        <f>SUM(K32:K36)</f>
        <v>20155.8</v>
      </c>
      <c r="L37" s="57">
        <f>SUM(L32:L36)</f>
        <v>0</v>
      </c>
      <c r="M37" s="57">
        <f>SUM(M32:M36)</f>
        <v>0</v>
      </c>
      <c r="N37" s="57">
        <f>SUM(N32:N36)</f>
        <v>20155.8</v>
      </c>
      <c r="O37" s="57"/>
    </row>
    <row r="38" spans="1:15" x14ac:dyDescent="0.2">
      <c r="A38" s="265">
        <v>5</v>
      </c>
      <c r="B38" s="275" t="s">
        <v>117</v>
      </c>
      <c r="C38" s="258" t="s">
        <v>118</v>
      </c>
      <c r="D38" s="265">
        <v>935</v>
      </c>
      <c r="E38" s="258" t="s">
        <v>119</v>
      </c>
      <c r="F38" s="258" t="s">
        <v>44</v>
      </c>
      <c r="G38" s="277" t="s">
        <v>120</v>
      </c>
      <c r="H38" s="27">
        <v>30</v>
      </c>
      <c r="I38" s="169" t="s">
        <v>221</v>
      </c>
      <c r="J38" s="28">
        <v>2244.34</v>
      </c>
      <c r="K38" s="28">
        <v>2244.34</v>
      </c>
      <c r="L38" s="28"/>
      <c r="M38" s="28"/>
      <c r="N38" s="28">
        <f>J38-L38-M38</f>
        <v>2244.34</v>
      </c>
      <c r="O38" s="57"/>
    </row>
    <row r="39" spans="1:15" x14ac:dyDescent="0.2">
      <c r="A39" s="266"/>
      <c r="B39" s="276"/>
      <c r="C39" s="259"/>
      <c r="D39" s="266"/>
      <c r="E39" s="259"/>
      <c r="F39" s="259"/>
      <c r="G39" s="278"/>
      <c r="H39" s="27"/>
      <c r="I39" s="169"/>
      <c r="J39" s="28"/>
      <c r="K39" s="28"/>
      <c r="L39" s="28"/>
      <c r="M39" s="28"/>
      <c r="N39" s="28"/>
      <c r="O39" s="57"/>
    </row>
    <row r="40" spans="1:15" x14ac:dyDescent="0.2">
      <c r="A40" s="266"/>
      <c r="B40" s="276"/>
      <c r="C40" s="259"/>
      <c r="D40" s="266"/>
      <c r="E40" s="259"/>
      <c r="F40" s="259"/>
      <c r="G40" s="278"/>
      <c r="H40" s="5"/>
      <c r="I40" s="174"/>
      <c r="J40" s="5"/>
      <c r="K40" s="5"/>
      <c r="L40" s="28"/>
      <c r="M40" s="28"/>
      <c r="N40" s="28"/>
      <c r="O40" s="57"/>
    </row>
    <row r="41" spans="1:15" x14ac:dyDescent="0.2">
      <c r="A41" s="266"/>
      <c r="B41" s="276"/>
      <c r="C41" s="259"/>
      <c r="D41" s="266"/>
      <c r="E41" s="259"/>
      <c r="F41" s="259"/>
      <c r="G41" s="278"/>
      <c r="H41" s="65"/>
      <c r="I41" s="173"/>
      <c r="J41" s="65"/>
      <c r="K41" s="65"/>
      <c r="L41" s="28"/>
      <c r="M41" s="28"/>
      <c r="N41" s="28"/>
      <c r="O41" s="57"/>
    </row>
    <row r="42" spans="1:15" x14ac:dyDescent="0.2">
      <c r="A42" s="266"/>
      <c r="B42" s="276"/>
      <c r="C42" s="259"/>
      <c r="D42" s="266"/>
      <c r="E42" s="260"/>
      <c r="F42" s="259"/>
      <c r="G42" s="278"/>
      <c r="H42" s="65"/>
      <c r="I42" s="173"/>
      <c r="J42" s="65"/>
      <c r="K42" s="65"/>
      <c r="L42" s="28"/>
      <c r="M42" s="28"/>
      <c r="N42" s="28"/>
      <c r="O42" s="57"/>
    </row>
    <row r="43" spans="1:15" x14ac:dyDescent="0.2">
      <c r="A43" s="56"/>
      <c r="B43" s="112" t="s">
        <v>13</v>
      </c>
      <c r="C43" s="117"/>
      <c r="D43" s="56"/>
      <c r="E43" s="55"/>
      <c r="F43" s="138"/>
      <c r="G43" s="55"/>
      <c r="H43" s="27"/>
      <c r="I43" s="169"/>
      <c r="J43" s="57">
        <f>SUM(J38:J42)</f>
        <v>2244.34</v>
      </c>
      <c r="K43" s="57">
        <f>SUM(K38:K42)</f>
        <v>2244.34</v>
      </c>
      <c r="L43" s="57">
        <f>SUM(L38:L42)</f>
        <v>0</v>
      </c>
      <c r="M43" s="57">
        <f>SUM(M38:M42)</f>
        <v>0</v>
      </c>
      <c r="N43" s="57">
        <f>SUM(N38:N42)</f>
        <v>2244.34</v>
      </c>
      <c r="O43" s="57"/>
    </row>
    <row r="44" spans="1:15" x14ac:dyDescent="0.2">
      <c r="A44" s="265">
        <v>6</v>
      </c>
      <c r="B44" s="275" t="s">
        <v>87</v>
      </c>
      <c r="C44" s="269" t="s">
        <v>14</v>
      </c>
      <c r="D44" s="277">
        <v>620</v>
      </c>
      <c r="E44" s="277" t="s">
        <v>99</v>
      </c>
      <c r="F44" s="263" t="s">
        <v>14</v>
      </c>
      <c r="G44" s="277" t="s">
        <v>67</v>
      </c>
      <c r="H44" s="188">
        <v>4954</v>
      </c>
      <c r="I44" s="189" t="s">
        <v>209</v>
      </c>
      <c r="J44" s="190">
        <v>5814.6</v>
      </c>
      <c r="K44" s="188">
        <v>5620.78</v>
      </c>
      <c r="L44" s="190"/>
      <c r="M44" s="190">
        <v>193.82</v>
      </c>
      <c r="N44" s="28">
        <f>J44-M44</f>
        <v>5620.7800000000007</v>
      </c>
      <c r="O44" s="27"/>
    </row>
    <row r="45" spans="1:15" x14ac:dyDescent="0.2">
      <c r="A45" s="266"/>
      <c r="B45" s="276"/>
      <c r="C45" s="303"/>
      <c r="D45" s="278"/>
      <c r="E45" s="278"/>
      <c r="F45" s="304"/>
      <c r="G45" s="278"/>
      <c r="H45" s="188">
        <v>4955</v>
      </c>
      <c r="I45" s="189" t="s">
        <v>209</v>
      </c>
      <c r="J45" s="190">
        <v>161.5</v>
      </c>
      <c r="K45" s="188">
        <v>161.5</v>
      </c>
      <c r="L45" s="191"/>
      <c r="M45" s="191"/>
      <c r="N45" s="28">
        <f t="shared" ref="N45:N56" si="1">J45-M45</f>
        <v>161.5</v>
      </c>
      <c r="O45" s="27"/>
    </row>
    <row r="46" spans="1:15" x14ac:dyDescent="0.2">
      <c r="A46" s="266"/>
      <c r="B46" s="276"/>
      <c r="C46" s="303"/>
      <c r="D46" s="278"/>
      <c r="E46" s="278"/>
      <c r="F46" s="304"/>
      <c r="G46" s="278"/>
      <c r="H46" s="188">
        <v>4956</v>
      </c>
      <c r="I46" s="189" t="s">
        <v>209</v>
      </c>
      <c r="J46" s="190">
        <v>1220.94</v>
      </c>
      <c r="K46" s="188">
        <v>1220.94</v>
      </c>
      <c r="L46" s="191"/>
      <c r="M46" s="191"/>
      <c r="N46" s="28">
        <f t="shared" si="1"/>
        <v>1220.94</v>
      </c>
      <c r="O46" s="27"/>
    </row>
    <row r="47" spans="1:15" x14ac:dyDescent="0.2">
      <c r="A47" s="266"/>
      <c r="B47" s="276"/>
      <c r="C47" s="303"/>
      <c r="D47" s="278"/>
      <c r="E47" s="278"/>
      <c r="F47" s="304"/>
      <c r="G47" s="278"/>
      <c r="H47" s="188">
        <v>4957</v>
      </c>
      <c r="I47" s="189" t="s">
        <v>209</v>
      </c>
      <c r="J47" s="190">
        <v>710.6</v>
      </c>
      <c r="K47" s="188">
        <v>710.6</v>
      </c>
      <c r="L47" s="191"/>
      <c r="M47" s="191"/>
      <c r="N47" s="28">
        <f t="shared" si="1"/>
        <v>710.6</v>
      </c>
      <c r="O47" s="27"/>
    </row>
    <row r="48" spans="1:15" x14ac:dyDescent="0.2">
      <c r="A48" s="266"/>
      <c r="B48" s="276"/>
      <c r="C48" s="303"/>
      <c r="D48" s="278"/>
      <c r="E48" s="278"/>
      <c r="F48" s="304"/>
      <c r="G48" s="278"/>
      <c r="H48" s="188">
        <v>4958</v>
      </c>
      <c r="I48" s="189" t="s">
        <v>209</v>
      </c>
      <c r="J48" s="190">
        <v>1266.1600000000001</v>
      </c>
      <c r="K48" s="188">
        <v>1266.1600000000001</v>
      </c>
      <c r="L48" s="191"/>
      <c r="M48" s="191"/>
      <c r="N48" s="28">
        <f t="shared" si="1"/>
        <v>1266.1600000000001</v>
      </c>
      <c r="O48" s="27"/>
    </row>
    <row r="49" spans="1:15" x14ac:dyDescent="0.2">
      <c r="A49" s="266"/>
      <c r="B49" s="276"/>
      <c r="C49" s="303"/>
      <c r="D49" s="278"/>
      <c r="E49" s="278"/>
      <c r="F49" s="304"/>
      <c r="G49" s="278"/>
      <c r="H49" s="188">
        <v>4959</v>
      </c>
      <c r="I49" s="189" t="s">
        <v>209</v>
      </c>
      <c r="J49" s="190">
        <v>2965.14</v>
      </c>
      <c r="K49" s="188">
        <v>2952.23</v>
      </c>
      <c r="L49" s="191"/>
      <c r="M49" s="191">
        <v>12.91</v>
      </c>
      <c r="N49" s="28">
        <f t="shared" si="1"/>
        <v>2952.23</v>
      </c>
      <c r="O49" s="27"/>
    </row>
    <row r="50" spans="1:15" x14ac:dyDescent="0.2">
      <c r="A50" s="266"/>
      <c r="B50" s="276"/>
      <c r="C50" s="303"/>
      <c r="D50" s="278"/>
      <c r="E50" s="278"/>
      <c r="F50" s="304"/>
      <c r="G50" s="278"/>
      <c r="H50" s="188">
        <v>4960</v>
      </c>
      <c r="I50" s="189" t="s">
        <v>209</v>
      </c>
      <c r="J50" s="190">
        <v>2273.92</v>
      </c>
      <c r="K50" s="188">
        <v>2273.92</v>
      </c>
      <c r="L50" s="191"/>
      <c r="M50" s="20"/>
      <c r="N50" s="28">
        <f t="shared" si="1"/>
        <v>2273.92</v>
      </c>
      <c r="O50" s="27"/>
    </row>
    <row r="51" spans="1:15" x14ac:dyDescent="0.2">
      <c r="A51" s="266"/>
      <c r="B51" s="276"/>
      <c r="C51" s="303"/>
      <c r="D51" s="278"/>
      <c r="E51" s="278"/>
      <c r="F51" s="304"/>
      <c r="G51" s="278"/>
      <c r="H51" s="188">
        <v>4961</v>
      </c>
      <c r="I51" s="189" t="s">
        <v>209</v>
      </c>
      <c r="J51" s="190">
        <v>891.48</v>
      </c>
      <c r="K51" s="188">
        <v>891.48</v>
      </c>
      <c r="L51" s="191"/>
      <c r="M51" s="20"/>
      <c r="N51" s="28">
        <f t="shared" si="1"/>
        <v>891.48</v>
      </c>
      <c r="O51" s="27"/>
    </row>
    <row r="52" spans="1:15" x14ac:dyDescent="0.2">
      <c r="A52" s="266"/>
      <c r="B52" s="276"/>
      <c r="C52" s="303"/>
      <c r="D52" s="278"/>
      <c r="E52" s="278"/>
      <c r="F52" s="304"/>
      <c r="G52" s="278"/>
      <c r="H52" s="188">
        <v>4962</v>
      </c>
      <c r="I52" s="189" t="s">
        <v>209</v>
      </c>
      <c r="J52" s="190">
        <v>129.19999999999999</v>
      </c>
      <c r="K52" s="188">
        <v>129.19999999999999</v>
      </c>
      <c r="L52" s="191"/>
      <c r="M52" s="20"/>
      <c r="N52" s="28">
        <f t="shared" si="1"/>
        <v>129.19999999999999</v>
      </c>
      <c r="O52" s="27"/>
    </row>
    <row r="53" spans="1:15" x14ac:dyDescent="0.2">
      <c r="A53" s="266"/>
      <c r="B53" s="276"/>
      <c r="C53" s="303"/>
      <c r="D53" s="278"/>
      <c r="E53" s="278"/>
      <c r="F53" s="304"/>
      <c r="G53" s="278"/>
      <c r="H53" s="188">
        <v>4963</v>
      </c>
      <c r="I53" s="189" t="s">
        <v>209</v>
      </c>
      <c r="J53" s="190">
        <v>167.96</v>
      </c>
      <c r="K53" s="188">
        <v>167.96</v>
      </c>
      <c r="L53" s="191"/>
      <c r="M53" s="20"/>
      <c r="N53" s="28">
        <f t="shared" si="1"/>
        <v>167.96</v>
      </c>
      <c r="O53" s="27"/>
    </row>
    <row r="54" spans="1:15" x14ac:dyDescent="0.2">
      <c r="A54" s="266"/>
      <c r="B54" s="276"/>
      <c r="C54" s="303"/>
      <c r="D54" s="278"/>
      <c r="E54" s="278"/>
      <c r="F54" s="304"/>
      <c r="G54" s="278"/>
      <c r="H54" s="188">
        <v>4964</v>
      </c>
      <c r="I54" s="189" t="s">
        <v>209</v>
      </c>
      <c r="J54" s="190">
        <v>245.48</v>
      </c>
      <c r="K54" s="188">
        <v>245.48</v>
      </c>
      <c r="L54" s="191"/>
      <c r="M54" s="20"/>
      <c r="N54" s="28">
        <f t="shared" si="1"/>
        <v>245.48</v>
      </c>
      <c r="O54" s="27"/>
    </row>
    <row r="55" spans="1:15" x14ac:dyDescent="0.2">
      <c r="A55" s="266"/>
      <c r="B55" s="276"/>
      <c r="C55" s="303"/>
      <c r="D55" s="278"/>
      <c r="E55" s="278"/>
      <c r="F55" s="304"/>
      <c r="G55" s="278"/>
      <c r="H55" s="188">
        <v>4965</v>
      </c>
      <c r="I55" s="189" t="s">
        <v>209</v>
      </c>
      <c r="J55" s="190">
        <v>406.98</v>
      </c>
      <c r="K55" s="188">
        <v>406.98</v>
      </c>
      <c r="L55" s="191"/>
      <c r="M55" s="20"/>
      <c r="N55" s="28">
        <f t="shared" si="1"/>
        <v>406.98</v>
      </c>
      <c r="O55" s="27"/>
    </row>
    <row r="56" spans="1:15" x14ac:dyDescent="0.2">
      <c r="A56" s="266"/>
      <c r="B56" s="276"/>
      <c r="C56" s="303"/>
      <c r="D56" s="278"/>
      <c r="E56" s="278"/>
      <c r="F56" s="304"/>
      <c r="G56" s="278"/>
      <c r="H56" s="188">
        <v>4966</v>
      </c>
      <c r="I56" s="189" t="s">
        <v>209</v>
      </c>
      <c r="J56" s="190">
        <v>51.68</v>
      </c>
      <c r="K56" s="188">
        <v>51.68</v>
      </c>
      <c r="L56" s="191"/>
      <c r="M56" s="20"/>
      <c r="N56" s="28">
        <f t="shared" si="1"/>
        <v>51.68</v>
      </c>
      <c r="O56" s="27"/>
    </row>
    <row r="57" spans="1:15" x14ac:dyDescent="0.2">
      <c r="A57" s="266"/>
      <c r="B57" s="276"/>
      <c r="C57" s="303"/>
      <c r="D57" s="278"/>
      <c r="E57" s="278"/>
      <c r="F57" s="304"/>
      <c r="G57" s="278"/>
      <c r="H57" s="27"/>
      <c r="I57" s="169"/>
      <c r="J57" s="28"/>
      <c r="K57" s="28"/>
      <c r="L57" s="27"/>
      <c r="M57" s="28"/>
      <c r="N57" s="28"/>
      <c r="O57" s="27"/>
    </row>
    <row r="58" spans="1:15" x14ac:dyDescent="0.2">
      <c r="A58" s="266"/>
      <c r="B58" s="276"/>
      <c r="C58" s="303"/>
      <c r="D58" s="278"/>
      <c r="E58" s="278"/>
      <c r="F58" s="304"/>
      <c r="G58" s="278"/>
      <c r="H58" s="27"/>
      <c r="I58" s="169"/>
      <c r="J58" s="28"/>
      <c r="K58" s="28"/>
      <c r="L58" s="27"/>
      <c r="M58" s="28"/>
      <c r="N58" s="28"/>
      <c r="O58" s="27"/>
    </row>
    <row r="59" spans="1:15" x14ac:dyDescent="0.2">
      <c r="A59" s="58"/>
      <c r="B59" s="112" t="s">
        <v>13</v>
      </c>
      <c r="C59" s="118"/>
      <c r="D59" s="97"/>
      <c r="E59" s="25"/>
      <c r="F59" s="155"/>
      <c r="G59" s="25"/>
      <c r="H59" s="18"/>
      <c r="I59" s="167"/>
      <c r="J59" s="24">
        <f>SUM(J44:J58)</f>
        <v>16305.64</v>
      </c>
      <c r="K59" s="24">
        <f>SUM(K44:K58)</f>
        <v>16098.909999999998</v>
      </c>
      <c r="L59" s="24">
        <f>SUM(L44:L58)</f>
        <v>0</v>
      </c>
      <c r="M59" s="24">
        <f>SUM(M44:M58)</f>
        <v>206.73</v>
      </c>
      <c r="N59" s="24">
        <f>SUM(N44:N58)</f>
        <v>16098.91</v>
      </c>
      <c r="O59" s="18"/>
    </row>
    <row r="60" spans="1:15" x14ac:dyDescent="0.2">
      <c r="A60" s="265">
        <v>7</v>
      </c>
      <c r="B60" s="275" t="s">
        <v>20</v>
      </c>
      <c r="C60" s="269" t="s">
        <v>14</v>
      </c>
      <c r="D60" s="265">
        <v>633</v>
      </c>
      <c r="E60" s="277" t="s">
        <v>99</v>
      </c>
      <c r="F60" s="263" t="s">
        <v>14</v>
      </c>
      <c r="G60" s="277" t="s">
        <v>25</v>
      </c>
      <c r="H60" s="27">
        <v>206736</v>
      </c>
      <c r="I60" s="169" t="s">
        <v>230</v>
      </c>
      <c r="J60" s="28">
        <v>1084.2</v>
      </c>
      <c r="K60" s="28">
        <v>1084.2</v>
      </c>
      <c r="L60" s="27"/>
      <c r="M60" s="28"/>
      <c r="N60" s="28">
        <f>J60-L60-M60</f>
        <v>1084.2</v>
      </c>
      <c r="O60" s="27"/>
    </row>
    <row r="61" spans="1:15" x14ac:dyDescent="0.2">
      <c r="A61" s="266"/>
      <c r="B61" s="276"/>
      <c r="C61" s="270"/>
      <c r="D61" s="266"/>
      <c r="E61" s="278"/>
      <c r="F61" s="264"/>
      <c r="G61" s="278"/>
      <c r="H61" s="27"/>
      <c r="I61" s="169"/>
      <c r="J61" s="28"/>
      <c r="K61" s="28"/>
      <c r="L61" s="27"/>
      <c r="M61" s="28"/>
      <c r="N61" s="28"/>
      <c r="O61" s="27"/>
    </row>
    <row r="62" spans="1:15" x14ac:dyDescent="0.2">
      <c r="A62" s="266"/>
      <c r="B62" s="276"/>
      <c r="C62" s="270"/>
      <c r="D62" s="266"/>
      <c r="E62" s="278"/>
      <c r="F62" s="264"/>
      <c r="G62" s="278"/>
      <c r="H62" s="27"/>
      <c r="I62" s="169"/>
      <c r="J62" s="28"/>
      <c r="K62" s="28"/>
      <c r="L62" s="27"/>
      <c r="M62" s="28"/>
      <c r="N62" s="28"/>
      <c r="O62" s="27"/>
    </row>
    <row r="63" spans="1:15" x14ac:dyDescent="0.2">
      <c r="A63" s="266"/>
      <c r="B63" s="276"/>
      <c r="C63" s="270"/>
      <c r="D63" s="266"/>
      <c r="E63" s="278"/>
      <c r="F63" s="264"/>
      <c r="G63" s="278"/>
      <c r="H63" s="133"/>
      <c r="I63" s="176"/>
      <c r="J63" s="133"/>
      <c r="K63" s="133"/>
      <c r="L63" s="133"/>
      <c r="M63" s="133"/>
      <c r="N63" s="28"/>
      <c r="O63" s="27"/>
    </row>
    <row r="64" spans="1:15" x14ac:dyDescent="0.2">
      <c r="A64" s="68"/>
      <c r="B64" s="111"/>
      <c r="C64" s="116"/>
      <c r="D64" s="68"/>
      <c r="E64" s="83"/>
      <c r="F64" s="153"/>
      <c r="G64" s="83"/>
      <c r="H64" s="27"/>
      <c r="I64" s="169"/>
      <c r="J64" s="28"/>
      <c r="K64" s="28"/>
      <c r="L64" s="27"/>
      <c r="M64" s="28"/>
      <c r="N64" s="28"/>
      <c r="O64" s="28"/>
    </row>
    <row r="65" spans="1:17" x14ac:dyDescent="0.2">
      <c r="A65" s="58"/>
      <c r="B65" s="112" t="s">
        <v>13</v>
      </c>
      <c r="C65" s="118"/>
      <c r="D65" s="97"/>
      <c r="E65" s="25"/>
      <c r="F65" s="155"/>
      <c r="G65" s="25"/>
      <c r="H65" s="18"/>
      <c r="I65" s="167"/>
      <c r="J65" s="24">
        <f>SUM(J60:J63)</f>
        <v>1084.2</v>
      </c>
      <c r="K65" s="24">
        <f>SUM(K60:K63)</f>
        <v>1084.2</v>
      </c>
      <c r="L65" s="24">
        <f>SUM(L60:L63)</f>
        <v>0</v>
      </c>
      <c r="M65" s="24">
        <f>SUM(M60:M63)</f>
        <v>0</v>
      </c>
      <c r="N65" s="24">
        <f>SUM(N60:N63)</f>
        <v>1084.2</v>
      </c>
      <c r="O65" s="24"/>
    </row>
    <row r="66" spans="1:17" ht="12.75" customHeight="1" x14ac:dyDescent="0.2">
      <c r="A66" s="294">
        <v>8</v>
      </c>
      <c r="B66" s="295" t="s">
        <v>46</v>
      </c>
      <c r="C66" s="296" t="s">
        <v>19</v>
      </c>
      <c r="D66" s="294">
        <v>821</v>
      </c>
      <c r="E66" s="281" t="s">
        <v>99</v>
      </c>
      <c r="F66" s="297" t="s">
        <v>19</v>
      </c>
      <c r="G66" s="281" t="s">
        <v>49</v>
      </c>
      <c r="H66" s="188">
        <v>7144</v>
      </c>
      <c r="I66" s="189" t="s">
        <v>209</v>
      </c>
      <c r="J66" s="190">
        <v>193.82</v>
      </c>
      <c r="K66" s="191">
        <v>167.98</v>
      </c>
      <c r="L66" s="21"/>
      <c r="M66" s="20">
        <v>25.84</v>
      </c>
      <c r="N66" s="20">
        <f>J66-M66</f>
        <v>167.98</v>
      </c>
      <c r="O66" s="21"/>
    </row>
    <row r="67" spans="1:17" x14ac:dyDescent="0.2">
      <c r="A67" s="294"/>
      <c r="B67" s="295"/>
      <c r="C67" s="296"/>
      <c r="D67" s="294"/>
      <c r="E67" s="282"/>
      <c r="F67" s="297"/>
      <c r="G67" s="282"/>
      <c r="H67" s="188">
        <v>7145</v>
      </c>
      <c r="I67" s="189" t="s">
        <v>209</v>
      </c>
      <c r="J67" s="190">
        <v>19586.41</v>
      </c>
      <c r="K67" s="191">
        <v>19586.41</v>
      </c>
      <c r="L67" s="21"/>
      <c r="M67" s="20"/>
      <c r="N67" s="20">
        <f>J67-L67-M67</f>
        <v>19586.41</v>
      </c>
      <c r="O67" s="21"/>
    </row>
    <row r="68" spans="1:17" x14ac:dyDescent="0.2">
      <c r="A68" s="294"/>
      <c r="B68" s="295"/>
      <c r="C68" s="296"/>
      <c r="D68" s="294"/>
      <c r="E68" s="282"/>
      <c r="F68" s="297"/>
      <c r="G68" s="282"/>
      <c r="H68" s="188">
        <v>7146</v>
      </c>
      <c r="I68" s="189" t="s">
        <v>209</v>
      </c>
      <c r="J68" s="190">
        <v>2329.04</v>
      </c>
      <c r="K68" s="191">
        <v>2329.04</v>
      </c>
      <c r="L68" s="21"/>
      <c r="M68" s="20"/>
      <c r="N68" s="20">
        <f>J68-L68-M68</f>
        <v>2329.04</v>
      </c>
      <c r="O68" s="21"/>
    </row>
    <row r="69" spans="1:17" x14ac:dyDescent="0.2">
      <c r="A69" s="294"/>
      <c r="B69" s="295"/>
      <c r="C69" s="296"/>
      <c r="D69" s="294"/>
      <c r="E69" s="282"/>
      <c r="F69" s="297"/>
      <c r="G69" s="282"/>
      <c r="H69" s="188">
        <v>7147</v>
      </c>
      <c r="I69" s="189" t="s">
        <v>209</v>
      </c>
      <c r="J69" s="190">
        <v>1515.6</v>
      </c>
      <c r="K69" s="191">
        <v>1515.6</v>
      </c>
      <c r="L69" s="21"/>
      <c r="M69" s="20"/>
      <c r="N69" s="20">
        <f>J69-L69-M69</f>
        <v>1515.6</v>
      </c>
      <c r="O69" s="21"/>
    </row>
    <row r="70" spans="1:17" x14ac:dyDescent="0.2">
      <c r="A70" s="294"/>
      <c r="B70" s="295"/>
      <c r="C70" s="296"/>
      <c r="D70" s="294"/>
      <c r="E70" s="282"/>
      <c r="F70" s="297"/>
      <c r="G70" s="282"/>
      <c r="H70" s="188">
        <v>7148</v>
      </c>
      <c r="I70" s="189" t="s">
        <v>209</v>
      </c>
      <c r="J70" s="190">
        <v>4292.2299999999996</v>
      </c>
      <c r="K70" s="191">
        <v>4292.2299999999996</v>
      </c>
      <c r="L70" s="21"/>
      <c r="M70" s="20"/>
      <c r="N70" s="20">
        <f>J70-L70-M70</f>
        <v>4292.2299999999996</v>
      </c>
      <c r="O70" s="21"/>
    </row>
    <row r="71" spans="1:17" x14ac:dyDescent="0.2">
      <c r="A71" s="294"/>
      <c r="B71" s="295"/>
      <c r="C71" s="296"/>
      <c r="D71" s="294"/>
      <c r="E71" s="282"/>
      <c r="F71" s="297"/>
      <c r="G71" s="282"/>
      <c r="H71" s="188"/>
      <c r="I71" s="189"/>
      <c r="J71" s="190"/>
      <c r="K71" s="191"/>
      <c r="L71" s="21"/>
      <c r="M71" s="20"/>
      <c r="N71" s="20"/>
      <c r="O71" s="21"/>
    </row>
    <row r="72" spans="1:17" x14ac:dyDescent="0.2">
      <c r="A72" s="294"/>
      <c r="B72" s="295"/>
      <c r="C72" s="296"/>
      <c r="D72" s="294"/>
      <c r="E72" s="283"/>
      <c r="F72" s="297"/>
      <c r="G72" s="283"/>
      <c r="H72" s="18"/>
      <c r="I72" s="167"/>
      <c r="J72" s="20"/>
      <c r="K72" s="20"/>
      <c r="L72" s="21"/>
      <c r="M72" s="20"/>
      <c r="N72" s="20"/>
      <c r="O72" s="21"/>
    </row>
    <row r="73" spans="1:17" x14ac:dyDescent="0.2">
      <c r="A73" s="105"/>
      <c r="B73" s="114" t="s">
        <v>13</v>
      </c>
      <c r="C73" s="119"/>
      <c r="D73" s="84"/>
      <c r="E73" s="104"/>
      <c r="F73" s="157"/>
      <c r="G73" s="104"/>
      <c r="H73" s="26"/>
      <c r="I73" s="30"/>
      <c r="J73" s="24">
        <f>SUM(J66:J70)</f>
        <v>27917.1</v>
      </c>
      <c r="K73" s="24">
        <f>SUM(K66:K70)</f>
        <v>27891.26</v>
      </c>
      <c r="L73" s="24">
        <f>SUM(L66:L70)</f>
        <v>0</v>
      </c>
      <c r="M73" s="24">
        <f>SUM(M66:M70)</f>
        <v>25.84</v>
      </c>
      <c r="N73" s="24">
        <f>SUM(N66:N70)</f>
        <v>27891.26</v>
      </c>
      <c r="O73" s="29"/>
      <c r="Q73" s="2"/>
    </row>
    <row r="74" spans="1:17" x14ac:dyDescent="0.2">
      <c r="A74" s="265">
        <v>9</v>
      </c>
      <c r="B74" s="267" t="s">
        <v>33</v>
      </c>
      <c r="C74" s="269" t="s">
        <v>14</v>
      </c>
      <c r="D74" s="265">
        <v>19</v>
      </c>
      <c r="E74" s="261" t="s">
        <v>99</v>
      </c>
      <c r="F74" s="263" t="s">
        <v>14</v>
      </c>
      <c r="G74" s="258" t="s">
        <v>41</v>
      </c>
      <c r="H74" s="27">
        <v>336</v>
      </c>
      <c r="I74" s="169" t="s">
        <v>230</v>
      </c>
      <c r="J74" s="28">
        <v>505.04</v>
      </c>
      <c r="K74" s="28">
        <v>505.04</v>
      </c>
      <c r="L74" s="28"/>
      <c r="M74" s="28"/>
      <c r="N74" s="28">
        <f>J74-L74-M74</f>
        <v>505.04</v>
      </c>
      <c r="O74" s="57"/>
    </row>
    <row r="75" spans="1:17" x14ac:dyDescent="0.2">
      <c r="A75" s="266"/>
      <c r="B75" s="268"/>
      <c r="C75" s="270"/>
      <c r="D75" s="266"/>
      <c r="E75" s="262"/>
      <c r="F75" s="264"/>
      <c r="G75" s="259"/>
      <c r="H75" s="27"/>
      <c r="I75" s="169"/>
      <c r="J75" s="28"/>
      <c r="K75" s="28"/>
      <c r="L75" s="28"/>
      <c r="M75" s="28"/>
      <c r="N75" s="28"/>
      <c r="O75" s="57"/>
    </row>
    <row r="76" spans="1:17" x14ac:dyDescent="0.2">
      <c r="A76" s="266"/>
      <c r="B76" s="268"/>
      <c r="C76" s="270"/>
      <c r="D76" s="266"/>
      <c r="E76" s="262"/>
      <c r="F76" s="264"/>
      <c r="G76" s="259"/>
      <c r="H76" s="27"/>
      <c r="I76" s="169"/>
      <c r="J76" s="28"/>
      <c r="K76" s="28"/>
      <c r="L76" s="28"/>
      <c r="M76" s="28"/>
      <c r="N76" s="28"/>
      <c r="O76" s="57"/>
    </row>
    <row r="77" spans="1:17" x14ac:dyDescent="0.2">
      <c r="A77" s="68"/>
      <c r="B77" s="109"/>
      <c r="C77" s="116"/>
      <c r="D77" s="68"/>
      <c r="E77" s="82"/>
      <c r="F77" s="153"/>
      <c r="G77" s="259"/>
      <c r="H77" s="27"/>
      <c r="I77" s="169"/>
      <c r="J77" s="28"/>
      <c r="K77" s="28"/>
      <c r="L77" s="28"/>
      <c r="M77" s="28"/>
      <c r="N77" s="28"/>
      <c r="O77" s="57"/>
    </row>
    <row r="78" spans="1:17" x14ac:dyDescent="0.2">
      <c r="A78" s="68"/>
      <c r="B78" s="109"/>
      <c r="C78" s="116"/>
      <c r="D78" s="68"/>
      <c r="E78" s="82"/>
      <c r="F78" s="153"/>
      <c r="G78" s="260"/>
      <c r="H78" s="27"/>
      <c r="I78" s="169"/>
      <c r="J78" s="28"/>
      <c r="K78" s="28"/>
      <c r="L78" s="28"/>
      <c r="M78" s="28"/>
      <c r="N78" s="28"/>
      <c r="O78" s="57"/>
    </row>
    <row r="79" spans="1:17" x14ac:dyDescent="0.2">
      <c r="A79" s="56"/>
      <c r="B79" s="112" t="s">
        <v>13</v>
      </c>
      <c r="C79" s="117"/>
      <c r="D79" s="56"/>
      <c r="E79" s="55"/>
      <c r="F79" s="138"/>
      <c r="G79" s="55"/>
      <c r="H79" s="27"/>
      <c r="I79" s="169"/>
      <c r="J79" s="57">
        <f>SUM(J74:J76)</f>
        <v>505.04</v>
      </c>
      <c r="K79" s="57">
        <f>SUM(K74:K76)</f>
        <v>505.04</v>
      </c>
      <c r="L79" s="57">
        <f>SUM(L74:L76)</f>
        <v>0</v>
      </c>
      <c r="M79" s="57">
        <f>SUM(M74:M76)</f>
        <v>0</v>
      </c>
      <c r="N79" s="57">
        <f>SUM(N74:N76)</f>
        <v>505.04</v>
      </c>
      <c r="O79" s="57"/>
    </row>
    <row r="80" spans="1:17" ht="12.75" customHeight="1" x14ac:dyDescent="0.2">
      <c r="A80" s="265">
        <v>10</v>
      </c>
      <c r="B80" s="267" t="s">
        <v>31</v>
      </c>
      <c r="C80" s="269" t="s">
        <v>50</v>
      </c>
      <c r="D80" s="265">
        <v>601</v>
      </c>
      <c r="E80" s="261" t="s">
        <v>99</v>
      </c>
      <c r="F80" s="271" t="s">
        <v>50</v>
      </c>
      <c r="G80" s="277" t="s">
        <v>42</v>
      </c>
      <c r="H80" s="27">
        <v>2016092</v>
      </c>
      <c r="I80" s="169" t="s">
        <v>227</v>
      </c>
      <c r="J80" s="28">
        <v>1180.8800000000001</v>
      </c>
      <c r="K80" s="28">
        <v>1180.8800000000001</v>
      </c>
      <c r="L80" s="28"/>
      <c r="M80" s="28"/>
      <c r="N80" s="28">
        <f>J80-L80-M80</f>
        <v>1180.8800000000001</v>
      </c>
      <c r="O80" s="57"/>
    </row>
    <row r="81" spans="1:15" x14ac:dyDescent="0.2">
      <c r="A81" s="266"/>
      <c r="B81" s="268"/>
      <c r="C81" s="270"/>
      <c r="D81" s="266"/>
      <c r="E81" s="262"/>
      <c r="F81" s="272"/>
      <c r="G81" s="278"/>
      <c r="H81" s="27">
        <v>2016095</v>
      </c>
      <c r="I81" s="169" t="s">
        <v>229</v>
      </c>
      <c r="J81" s="28">
        <v>365.1</v>
      </c>
      <c r="K81" s="28">
        <v>365.1</v>
      </c>
      <c r="L81" s="28"/>
      <c r="M81" s="28"/>
      <c r="N81" s="28">
        <f>J81-L81-M81</f>
        <v>365.1</v>
      </c>
      <c r="O81" s="57"/>
    </row>
    <row r="82" spans="1:15" x14ac:dyDescent="0.2">
      <c r="A82" s="266"/>
      <c r="B82" s="268"/>
      <c r="C82" s="270"/>
      <c r="D82" s="266"/>
      <c r="E82" s="262"/>
      <c r="F82" s="272"/>
      <c r="G82" s="278"/>
      <c r="H82" s="27"/>
      <c r="I82" s="169"/>
      <c r="J82" s="28"/>
      <c r="K82" s="28"/>
      <c r="L82" s="28"/>
      <c r="M82" s="28"/>
      <c r="N82" s="28"/>
      <c r="O82" s="57"/>
    </row>
    <row r="83" spans="1:15" x14ac:dyDescent="0.2">
      <c r="A83" s="266"/>
      <c r="B83" s="268"/>
      <c r="C83" s="270"/>
      <c r="D83" s="266"/>
      <c r="E83" s="262"/>
      <c r="F83" s="272"/>
      <c r="G83" s="278"/>
      <c r="H83" s="27"/>
      <c r="I83" s="169"/>
      <c r="J83" s="28"/>
      <c r="K83" s="28"/>
      <c r="L83" s="28"/>
      <c r="M83" s="28"/>
      <c r="N83" s="28"/>
      <c r="O83" s="57"/>
    </row>
    <row r="84" spans="1:15" x14ac:dyDescent="0.2">
      <c r="A84" s="266"/>
      <c r="B84" s="268"/>
      <c r="C84" s="270"/>
      <c r="D84" s="266"/>
      <c r="E84" s="262"/>
      <c r="F84" s="272"/>
      <c r="G84" s="278"/>
      <c r="H84" s="27"/>
      <c r="I84" s="169"/>
      <c r="J84" s="28"/>
      <c r="K84" s="28"/>
      <c r="L84" s="28"/>
      <c r="M84" s="28"/>
      <c r="N84" s="28"/>
      <c r="O84" s="57"/>
    </row>
    <row r="85" spans="1:15" x14ac:dyDescent="0.2">
      <c r="A85" s="266"/>
      <c r="B85" s="268"/>
      <c r="C85" s="270"/>
      <c r="D85" s="266"/>
      <c r="E85" s="262"/>
      <c r="F85" s="272"/>
      <c r="G85" s="278"/>
      <c r="H85" s="27"/>
      <c r="I85" s="169"/>
      <c r="J85" s="28"/>
      <c r="K85" s="28"/>
      <c r="L85" s="28"/>
      <c r="M85" s="28"/>
      <c r="N85" s="28"/>
      <c r="O85" s="57"/>
    </row>
    <row r="86" spans="1:15" x14ac:dyDescent="0.2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>SUM(J80:J85)</f>
        <v>1545.98</v>
      </c>
      <c r="K86" s="57">
        <f>SUM(K80:K85)</f>
        <v>1545.98</v>
      </c>
      <c r="L86" s="57">
        <f>SUM(L80:L85)</f>
        <v>0</v>
      </c>
      <c r="M86" s="57">
        <f>SUM(M80:M85)</f>
        <v>0</v>
      </c>
      <c r="N86" s="57">
        <f>SUM(N80:N85)</f>
        <v>1545.98</v>
      </c>
      <c r="O86" s="57"/>
    </row>
    <row r="87" spans="1:15" ht="12.75" customHeight="1" x14ac:dyDescent="0.2">
      <c r="A87" s="265">
        <v>11</v>
      </c>
      <c r="B87" s="267" t="s">
        <v>218</v>
      </c>
      <c r="C87" s="269" t="s">
        <v>219</v>
      </c>
      <c r="D87" s="265">
        <v>8</v>
      </c>
      <c r="E87" s="261" t="s">
        <v>99</v>
      </c>
      <c r="F87" s="263" t="s">
        <v>219</v>
      </c>
      <c r="G87" s="258" t="s">
        <v>220</v>
      </c>
      <c r="H87" s="27">
        <v>2194</v>
      </c>
      <c r="I87" s="169" t="s">
        <v>221</v>
      </c>
      <c r="J87" s="28">
        <v>4662.37</v>
      </c>
      <c r="K87" s="28">
        <v>4662.37</v>
      </c>
      <c r="L87" s="28"/>
      <c r="M87" s="28"/>
      <c r="N87" s="28">
        <f>J87-L87-M87</f>
        <v>4662.37</v>
      </c>
      <c r="O87" s="57"/>
    </row>
    <row r="88" spans="1:15" x14ac:dyDescent="0.2">
      <c r="A88" s="266"/>
      <c r="B88" s="268"/>
      <c r="C88" s="270"/>
      <c r="D88" s="266"/>
      <c r="E88" s="262"/>
      <c r="F88" s="264"/>
      <c r="G88" s="259"/>
      <c r="H88" s="27"/>
      <c r="I88" s="169"/>
      <c r="J88" s="28"/>
      <c r="K88" s="28"/>
      <c r="L88" s="28"/>
      <c r="M88" s="28"/>
      <c r="N88" s="28"/>
      <c r="O88" s="57"/>
    </row>
    <row r="89" spans="1:15" x14ac:dyDescent="0.2">
      <c r="A89" s="266"/>
      <c r="B89" s="268"/>
      <c r="C89" s="270"/>
      <c r="D89" s="266"/>
      <c r="E89" s="262"/>
      <c r="F89" s="264"/>
      <c r="G89" s="259"/>
      <c r="H89" s="27"/>
      <c r="I89" s="169"/>
      <c r="J89" s="28"/>
      <c r="K89" s="28"/>
      <c r="L89" s="28"/>
      <c r="M89" s="28"/>
      <c r="N89" s="28"/>
      <c r="O89" s="57"/>
    </row>
    <row r="90" spans="1:15" x14ac:dyDescent="0.2">
      <c r="A90" s="68"/>
      <c r="B90" s="109"/>
      <c r="C90" s="116"/>
      <c r="D90" s="68"/>
      <c r="E90" s="82"/>
      <c r="F90" s="153"/>
      <c r="G90" s="259"/>
      <c r="H90" s="27"/>
      <c r="I90" s="169"/>
      <c r="J90" s="28"/>
      <c r="K90" s="28"/>
      <c r="L90" s="28"/>
      <c r="M90" s="28"/>
      <c r="N90" s="28"/>
      <c r="O90" s="57"/>
    </row>
    <row r="91" spans="1:15" x14ac:dyDescent="0.2">
      <c r="A91" s="68"/>
      <c r="B91" s="109"/>
      <c r="C91" s="116"/>
      <c r="D91" s="68"/>
      <c r="E91" s="82"/>
      <c r="F91" s="153"/>
      <c r="G91" s="260"/>
      <c r="H91" s="27"/>
      <c r="I91" s="169"/>
      <c r="J91" s="28"/>
      <c r="K91" s="28"/>
      <c r="L91" s="28"/>
      <c r="M91" s="28"/>
      <c r="N91" s="28"/>
      <c r="O91" s="57"/>
    </row>
    <row r="92" spans="1:15" x14ac:dyDescent="0.2">
      <c r="A92" s="54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SUM(J87:J89)</f>
        <v>4662.37</v>
      </c>
      <c r="K92" s="57">
        <f>SUM(K87:K89)</f>
        <v>4662.37</v>
      </c>
      <c r="L92" s="57">
        <f>SUM(L87:L89)</f>
        <v>0</v>
      </c>
      <c r="M92" s="57">
        <f>SUM(M87:M89)</f>
        <v>0</v>
      </c>
      <c r="N92" s="57">
        <f>SUM(N87:N89)</f>
        <v>4662.37</v>
      </c>
      <c r="O92" s="57"/>
    </row>
    <row r="93" spans="1:15" ht="12.75" customHeight="1" x14ac:dyDescent="0.2">
      <c r="A93" s="280">
        <v>12</v>
      </c>
      <c r="B93" s="267" t="s">
        <v>63</v>
      </c>
      <c r="C93" s="269" t="s">
        <v>14</v>
      </c>
      <c r="D93" s="265">
        <v>3</v>
      </c>
      <c r="E93" s="261" t="s">
        <v>99</v>
      </c>
      <c r="F93" s="263" t="s">
        <v>14</v>
      </c>
      <c r="G93" s="258" t="s">
        <v>65</v>
      </c>
      <c r="H93" s="27">
        <v>2584</v>
      </c>
      <c r="I93" s="169" t="s">
        <v>229</v>
      </c>
      <c r="J93" s="28">
        <v>1812.43</v>
      </c>
      <c r="K93" s="28">
        <v>1812.43</v>
      </c>
      <c r="L93" s="28"/>
      <c r="M93" s="28"/>
      <c r="N93" s="28">
        <f>J93-L93-M93</f>
        <v>1812.43</v>
      </c>
      <c r="O93" s="57"/>
    </row>
    <row r="94" spans="1:15" x14ac:dyDescent="0.2">
      <c r="A94" s="280"/>
      <c r="B94" s="268"/>
      <c r="C94" s="337"/>
      <c r="D94" s="266"/>
      <c r="E94" s="262"/>
      <c r="F94" s="264"/>
      <c r="G94" s="259"/>
      <c r="H94" s="27"/>
      <c r="I94" s="169"/>
      <c r="J94" s="28"/>
      <c r="K94" s="28"/>
      <c r="L94" s="28"/>
      <c r="M94" s="28"/>
      <c r="N94" s="28"/>
      <c r="O94" s="57"/>
    </row>
    <row r="95" spans="1:15" x14ac:dyDescent="0.2">
      <c r="A95" s="280"/>
      <c r="B95" s="268"/>
      <c r="C95" s="337"/>
      <c r="D95" s="266"/>
      <c r="E95" s="262"/>
      <c r="F95" s="264"/>
      <c r="G95" s="259"/>
      <c r="H95" s="27"/>
      <c r="I95" s="169"/>
      <c r="J95" s="57"/>
      <c r="K95" s="57"/>
      <c r="L95" s="57"/>
      <c r="M95" s="57"/>
      <c r="N95" s="57"/>
      <c r="O95" s="57"/>
    </row>
    <row r="96" spans="1:15" x14ac:dyDescent="0.2">
      <c r="A96" s="280"/>
      <c r="B96" s="268"/>
      <c r="C96" s="116"/>
      <c r="D96" s="68"/>
      <c r="E96" s="82"/>
      <c r="F96" s="153"/>
      <c r="G96" s="259"/>
      <c r="H96" s="27"/>
      <c r="I96" s="169"/>
      <c r="J96" s="57"/>
      <c r="K96" s="57"/>
      <c r="L96" s="57"/>
      <c r="M96" s="57"/>
      <c r="N96" s="57"/>
      <c r="O96" s="57"/>
    </row>
    <row r="97" spans="1:17" x14ac:dyDescent="0.2">
      <c r="A97" s="280"/>
      <c r="B97" s="124"/>
      <c r="C97" s="116"/>
      <c r="D97" s="68"/>
      <c r="E97" s="82"/>
      <c r="F97" s="153"/>
      <c r="G97" s="259"/>
      <c r="H97" s="27"/>
      <c r="I97" s="169"/>
      <c r="J97" s="57"/>
      <c r="K97" s="57"/>
      <c r="L97" s="57"/>
      <c r="M97" s="57"/>
      <c r="N97" s="57"/>
      <c r="O97" s="57"/>
    </row>
    <row r="98" spans="1:17" x14ac:dyDescent="0.2">
      <c r="A98" s="84"/>
      <c r="B98" s="3" t="s">
        <v>85</v>
      </c>
      <c r="C98" s="4"/>
      <c r="D98" s="31"/>
      <c r="E98" s="31"/>
      <c r="F98" s="4"/>
      <c r="G98" s="32"/>
      <c r="H98" s="27"/>
      <c r="I98" s="169"/>
      <c r="J98" s="57">
        <f>SUM(J93:J95)</f>
        <v>1812.43</v>
      </c>
      <c r="K98" s="57">
        <f>SUM(K93:K95)</f>
        <v>1812.43</v>
      </c>
      <c r="L98" s="57">
        <f>SUM(L93:L95)</f>
        <v>0</v>
      </c>
      <c r="M98" s="57">
        <f>SUM(M93:M95)</f>
        <v>0</v>
      </c>
      <c r="N98" s="57">
        <f>SUM(N93:N95)</f>
        <v>1812.43</v>
      </c>
      <c r="O98" s="24"/>
    </row>
    <row r="99" spans="1:17" x14ac:dyDescent="0.2">
      <c r="A99" s="3"/>
      <c r="B99" s="3" t="s">
        <v>21</v>
      </c>
      <c r="C99" s="4"/>
      <c r="D99" s="31"/>
      <c r="E99" s="31"/>
      <c r="F99" s="4"/>
      <c r="G99" s="32"/>
      <c r="H99" s="26"/>
      <c r="I99" s="30"/>
      <c r="J99" s="24">
        <f t="shared" ref="J99:O99" si="2">J14+J24+J31+J37+J43+J59+J65+J73+J79+J86+J92+J98</f>
        <v>222195.24999999997</v>
      </c>
      <c r="K99" s="24">
        <f t="shared" si="2"/>
        <v>221962.68</v>
      </c>
      <c r="L99" s="24">
        <f t="shared" si="2"/>
        <v>16436.330000000002</v>
      </c>
      <c r="M99" s="24">
        <f t="shared" si="2"/>
        <v>232.57</v>
      </c>
      <c r="N99" s="24">
        <f t="shared" si="2"/>
        <v>205000.00000000003</v>
      </c>
      <c r="O99" s="24">
        <f t="shared" si="2"/>
        <v>526.35</v>
      </c>
    </row>
    <row r="100" spans="1:17" x14ac:dyDescent="0.2">
      <c r="A100" s="70"/>
      <c r="B100" s="70"/>
      <c r="C100" s="74"/>
      <c r="D100" s="72"/>
      <c r="E100" s="72"/>
      <c r="F100" s="74"/>
      <c r="G100" s="34"/>
      <c r="H100" s="73"/>
      <c r="I100" s="71"/>
      <c r="J100" s="75"/>
      <c r="K100" s="75"/>
      <c r="L100" s="75"/>
      <c r="M100" s="75"/>
      <c r="N100" s="75"/>
      <c r="O100" s="75"/>
    </row>
    <row r="101" spans="1:17" x14ac:dyDescent="0.2">
      <c r="A101" s="128" t="s">
        <v>90</v>
      </c>
      <c r="B101" s="128"/>
      <c r="C101" s="141"/>
      <c r="D101" s="98"/>
      <c r="E101" s="41"/>
      <c r="F101" s="120" t="s">
        <v>171</v>
      </c>
      <c r="G101" s="79"/>
      <c r="H101" s="35"/>
      <c r="I101" s="98"/>
      <c r="J101" s="1"/>
      <c r="K101" s="123" t="s">
        <v>89</v>
      </c>
      <c r="L101" s="123"/>
      <c r="M101" s="123"/>
      <c r="N101" s="123"/>
      <c r="O101" s="6"/>
      <c r="Q101" s="2"/>
    </row>
    <row r="102" spans="1:17" x14ac:dyDescent="0.2">
      <c r="A102" s="140" t="s">
        <v>45</v>
      </c>
      <c r="B102" s="140"/>
      <c r="C102" s="142"/>
      <c r="D102" s="49"/>
      <c r="E102" s="42"/>
      <c r="F102" s="45" t="s">
        <v>22</v>
      </c>
      <c r="G102" s="39"/>
      <c r="H102" s="80"/>
      <c r="I102" s="49"/>
      <c r="J102" s="46"/>
      <c r="K102" s="45" t="s">
        <v>91</v>
      </c>
      <c r="L102" s="6"/>
      <c r="M102" s="43"/>
      <c r="N102" s="43"/>
      <c r="O102" s="6"/>
      <c r="Q102" s="2"/>
    </row>
    <row r="103" spans="1:17" x14ac:dyDescent="0.2">
      <c r="A103" s="38"/>
      <c r="B103" s="47"/>
      <c r="C103" s="36"/>
      <c r="D103" s="98"/>
      <c r="E103" s="40"/>
      <c r="F103" s="121"/>
      <c r="G103" s="39"/>
      <c r="H103" s="39"/>
      <c r="I103" s="49"/>
      <c r="J103" s="37"/>
      <c r="K103" s="45"/>
      <c r="L103" s="6"/>
      <c r="M103" s="43"/>
      <c r="N103" s="43"/>
      <c r="O103" s="6"/>
      <c r="P103" s="2"/>
      <c r="Q103" s="2"/>
    </row>
    <row r="104" spans="1:17" x14ac:dyDescent="0.2">
      <c r="A104" s="38"/>
      <c r="B104" s="47"/>
      <c r="C104" s="36"/>
      <c r="D104" s="99"/>
      <c r="E104" s="48"/>
      <c r="F104" s="121"/>
      <c r="G104" s="81"/>
      <c r="H104" s="41"/>
      <c r="I104" s="49"/>
      <c r="J104" s="50"/>
      <c r="K104" s="51"/>
      <c r="L104" s="6"/>
      <c r="M104" s="43"/>
      <c r="N104" s="43"/>
      <c r="O104" s="43"/>
      <c r="Q104" s="164"/>
    </row>
    <row r="105" spans="1:17" x14ac:dyDescent="0.2">
      <c r="A105" s="38"/>
      <c r="B105" s="33"/>
      <c r="C105" s="143"/>
      <c r="D105" s="100"/>
      <c r="E105" s="6"/>
      <c r="F105" s="53"/>
      <c r="G105" s="38"/>
      <c r="H105" s="35"/>
      <c r="I105" s="49"/>
      <c r="J105" s="50"/>
      <c r="K105" s="2"/>
      <c r="L105" s="52" t="s">
        <v>62</v>
      </c>
      <c r="M105" s="43"/>
      <c r="N105" s="43"/>
      <c r="O105" s="6"/>
    </row>
    <row r="106" spans="1:17" x14ac:dyDescent="0.2">
      <c r="A106" s="38"/>
      <c r="B106" s="33"/>
      <c r="C106" s="143"/>
      <c r="D106" s="100"/>
      <c r="E106" s="6"/>
      <c r="F106" s="53"/>
      <c r="G106" s="38"/>
      <c r="H106" s="81"/>
      <c r="I106" s="100"/>
      <c r="J106" s="43"/>
      <c r="K106" s="2"/>
      <c r="L106" s="43" t="s">
        <v>73</v>
      </c>
      <c r="M106" s="43"/>
      <c r="N106" s="43"/>
      <c r="O106" s="6"/>
    </row>
    <row r="107" spans="1:17" x14ac:dyDescent="0.2">
      <c r="A107" s="38"/>
      <c r="B107" s="33"/>
      <c r="C107" s="143"/>
      <c r="D107" s="100"/>
      <c r="E107" s="6"/>
      <c r="F107" s="53"/>
      <c r="G107" s="38"/>
      <c r="H107" s="38"/>
      <c r="I107" s="100"/>
      <c r="J107" s="43"/>
      <c r="K107" s="43"/>
      <c r="L107" s="6"/>
      <c r="M107" s="43"/>
      <c r="N107" s="43"/>
      <c r="O107" s="6"/>
    </row>
  </sheetData>
  <mergeCells count="92">
    <mergeCell ref="B1:N1"/>
    <mergeCell ref="A4:A5"/>
    <mergeCell ref="B4:B5"/>
    <mergeCell ref="C4:C5"/>
    <mergeCell ref="F4:F5"/>
    <mergeCell ref="G4:G5"/>
    <mergeCell ref="H4:J4"/>
    <mergeCell ref="M4:M5"/>
    <mergeCell ref="G6:G13"/>
    <mergeCell ref="A15:A23"/>
    <mergeCell ref="B15:B23"/>
    <mergeCell ref="C15:C23"/>
    <mergeCell ref="D15:D23"/>
    <mergeCell ref="E15:E23"/>
    <mergeCell ref="F15:F23"/>
    <mergeCell ref="G15:G23"/>
    <mergeCell ref="A6:A13"/>
    <mergeCell ref="B6:B13"/>
    <mergeCell ref="C6:C13"/>
    <mergeCell ref="D6:D13"/>
    <mergeCell ref="E6:E13"/>
    <mergeCell ref="F6:F13"/>
    <mergeCell ref="E32:E36"/>
    <mergeCell ref="F32:F36"/>
    <mergeCell ref="G32:G36"/>
    <mergeCell ref="A25:A30"/>
    <mergeCell ref="B25:B30"/>
    <mergeCell ref="C25:C30"/>
    <mergeCell ref="D25:D30"/>
    <mergeCell ref="E25:E30"/>
    <mergeCell ref="F25:F30"/>
    <mergeCell ref="G25:G30"/>
    <mergeCell ref="A32:A36"/>
    <mergeCell ref="B32:B36"/>
    <mergeCell ref="C32:C36"/>
    <mergeCell ref="D32:D36"/>
    <mergeCell ref="E38:E42"/>
    <mergeCell ref="F38:F42"/>
    <mergeCell ref="G38:G42"/>
    <mergeCell ref="A44:A58"/>
    <mergeCell ref="B44:B58"/>
    <mergeCell ref="C44:C58"/>
    <mergeCell ref="D44:D58"/>
    <mergeCell ref="A38:A42"/>
    <mergeCell ref="B38:B42"/>
    <mergeCell ref="C38:C42"/>
    <mergeCell ref="D38:D42"/>
    <mergeCell ref="F44:F58"/>
    <mergeCell ref="E44:E58"/>
    <mergeCell ref="E66:E72"/>
    <mergeCell ref="F66:F72"/>
    <mergeCell ref="G66:G72"/>
    <mergeCell ref="G44:G58"/>
    <mergeCell ref="A66:A72"/>
    <mergeCell ref="B66:B72"/>
    <mergeCell ref="G60:G63"/>
    <mergeCell ref="A60:A63"/>
    <mergeCell ref="B60:B63"/>
    <mergeCell ref="C60:C63"/>
    <mergeCell ref="D60:D63"/>
    <mergeCell ref="F60:F63"/>
    <mergeCell ref="C66:C72"/>
    <mergeCell ref="D66:D72"/>
    <mergeCell ref="E60:E63"/>
    <mergeCell ref="F74:F76"/>
    <mergeCell ref="G74:G78"/>
    <mergeCell ref="A80:A85"/>
    <mergeCell ref="B80:B85"/>
    <mergeCell ref="C80:C85"/>
    <mergeCell ref="D80:D85"/>
    <mergeCell ref="E80:E85"/>
    <mergeCell ref="F80:F85"/>
    <mergeCell ref="G80:G85"/>
    <mergeCell ref="A74:A76"/>
    <mergeCell ref="B74:B76"/>
    <mergeCell ref="C74:C76"/>
    <mergeCell ref="D74:D76"/>
    <mergeCell ref="E74:E76"/>
    <mergeCell ref="G87:G91"/>
    <mergeCell ref="A93:A97"/>
    <mergeCell ref="B93:B96"/>
    <mergeCell ref="C93:C95"/>
    <mergeCell ref="D93:D95"/>
    <mergeCell ref="E93:E95"/>
    <mergeCell ref="F93:F95"/>
    <mergeCell ref="G93:G97"/>
    <mergeCell ref="A87:A89"/>
    <mergeCell ref="B87:B89"/>
    <mergeCell ref="C87:C89"/>
    <mergeCell ref="D87:D89"/>
    <mergeCell ref="E87:E89"/>
    <mergeCell ref="F87:F89"/>
  </mergeCells>
  <phoneticPr fontId="8" type="noConversion"/>
  <pageMargins left="0.25" right="0.25" top="0.5" bottom="0.5" header="0.5" footer="0.5"/>
  <pageSetup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workbookViewId="0">
      <selection sqref="A1:IV65536"/>
    </sheetView>
  </sheetViews>
  <sheetFormatPr defaultRowHeight="12.75" x14ac:dyDescent="0.2"/>
  <cols>
    <col min="1" max="1" width="3.140625" customWidth="1"/>
    <col min="2" max="2" width="13.5703125" customWidth="1"/>
    <col min="3" max="3" width="8.7109375" style="122" customWidth="1"/>
    <col min="4" max="4" width="4.5703125" customWidth="1"/>
    <col min="5" max="5" width="7.5703125" customWidth="1"/>
    <col min="6" max="6" width="8.7109375" customWidth="1"/>
    <col min="7" max="7" width="7.5703125" customWidth="1"/>
    <col min="8" max="8" width="11" bestFit="1" customWidth="1"/>
    <col min="9" max="9" width="10.28515625" style="101" customWidth="1"/>
    <col min="10" max="10" width="10" customWidth="1"/>
    <col min="11" max="11" width="11.85546875" customWidth="1"/>
    <col min="12" max="12" width="8.710937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 x14ac:dyDescent="0.2">
      <c r="A1" s="6"/>
      <c r="B1" s="325" t="s">
        <v>231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8"/>
    </row>
    <row r="2" spans="1:15" x14ac:dyDescent="0.2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x14ac:dyDescent="0.2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x14ac:dyDescent="0.2">
      <c r="A4" s="326" t="s">
        <v>27</v>
      </c>
      <c r="B4" s="327" t="s">
        <v>0</v>
      </c>
      <c r="C4" s="328" t="s">
        <v>1</v>
      </c>
      <c r="D4" s="125" t="s">
        <v>2</v>
      </c>
      <c r="E4" s="158" t="s">
        <v>97</v>
      </c>
      <c r="F4" s="329" t="s">
        <v>3</v>
      </c>
      <c r="G4" s="314" t="s">
        <v>4</v>
      </c>
      <c r="H4" s="331" t="s">
        <v>5</v>
      </c>
      <c r="I4" s="331"/>
      <c r="J4" s="332"/>
      <c r="K4" s="89" t="s">
        <v>6</v>
      </c>
      <c r="L4" s="91" t="s">
        <v>37</v>
      </c>
      <c r="M4" s="333" t="s">
        <v>7</v>
      </c>
      <c r="N4" s="93" t="s">
        <v>18</v>
      </c>
      <c r="O4" s="94" t="s">
        <v>64</v>
      </c>
    </row>
    <row r="5" spans="1:15" x14ac:dyDescent="0.2">
      <c r="A5" s="326"/>
      <c r="B5" s="327"/>
      <c r="C5" s="328"/>
      <c r="D5" s="160" t="s">
        <v>96</v>
      </c>
      <c r="E5" s="159" t="s">
        <v>8</v>
      </c>
      <c r="F5" s="329"/>
      <c r="G5" s="33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33"/>
      <c r="N5" s="85" t="s">
        <v>17</v>
      </c>
      <c r="O5" s="95" t="s">
        <v>29</v>
      </c>
    </row>
    <row r="6" spans="1:15" x14ac:dyDescent="0.2">
      <c r="A6" s="265">
        <v>1</v>
      </c>
      <c r="B6" s="310" t="s">
        <v>36</v>
      </c>
      <c r="C6" s="313" t="s">
        <v>14</v>
      </c>
      <c r="D6" s="315">
        <v>13</v>
      </c>
      <c r="E6" s="323" t="s">
        <v>98</v>
      </c>
      <c r="F6" s="319" t="s">
        <v>14</v>
      </c>
      <c r="G6" s="317" t="s">
        <v>79</v>
      </c>
      <c r="H6" s="18">
        <v>58137</v>
      </c>
      <c r="I6" s="167" t="s">
        <v>230</v>
      </c>
      <c r="J6" s="19">
        <v>3119.8</v>
      </c>
      <c r="K6" s="19">
        <v>3119.8</v>
      </c>
      <c r="L6" s="19"/>
      <c r="M6" s="11"/>
      <c r="N6" s="13">
        <f>K6-L6</f>
        <v>3119.8</v>
      </c>
      <c r="O6" s="88"/>
    </row>
    <row r="7" spans="1:15" x14ac:dyDescent="0.2">
      <c r="A7" s="266"/>
      <c r="B7" s="311"/>
      <c r="C7" s="322"/>
      <c r="D7" s="315"/>
      <c r="E7" s="323"/>
      <c r="F7" s="324"/>
      <c r="G7" s="334"/>
      <c r="H7" s="12">
        <v>58180</v>
      </c>
      <c r="I7" s="166" t="s">
        <v>230</v>
      </c>
      <c r="J7" s="13">
        <v>1056.4000000000001</v>
      </c>
      <c r="K7" s="13">
        <v>1056.4000000000001</v>
      </c>
      <c r="L7" s="11"/>
      <c r="M7" s="11"/>
      <c r="N7" s="13">
        <f t="shared" ref="N7:N15" si="0">J7-L7-M7</f>
        <v>1056.4000000000001</v>
      </c>
      <c r="O7" s="11"/>
    </row>
    <row r="8" spans="1:15" x14ac:dyDescent="0.2">
      <c r="A8" s="266"/>
      <c r="B8" s="311"/>
      <c r="C8" s="322"/>
      <c r="D8" s="315"/>
      <c r="E8" s="323"/>
      <c r="F8" s="324"/>
      <c r="G8" s="334"/>
      <c r="H8" s="12">
        <v>58222</v>
      </c>
      <c r="I8" s="166" t="s">
        <v>243</v>
      </c>
      <c r="J8" s="13">
        <v>12785.17</v>
      </c>
      <c r="K8" s="13">
        <v>12785.17</v>
      </c>
      <c r="L8" s="11"/>
      <c r="M8" s="11"/>
      <c r="N8" s="13">
        <f t="shared" si="0"/>
        <v>12785.17</v>
      </c>
      <c r="O8" s="11"/>
    </row>
    <row r="9" spans="1:15" x14ac:dyDescent="0.2">
      <c r="A9" s="266"/>
      <c r="B9" s="311"/>
      <c r="C9" s="322"/>
      <c r="D9" s="315"/>
      <c r="E9" s="323"/>
      <c r="F9" s="324"/>
      <c r="G9" s="334"/>
      <c r="H9" s="12">
        <v>58231</v>
      </c>
      <c r="I9" s="166" t="s">
        <v>244</v>
      </c>
      <c r="J9" s="13">
        <v>5667.44</v>
      </c>
      <c r="K9" s="13">
        <v>5667.44</v>
      </c>
      <c r="L9" s="11"/>
      <c r="M9" s="11"/>
      <c r="N9" s="13">
        <f t="shared" si="0"/>
        <v>5667.44</v>
      </c>
      <c r="O9" s="11"/>
    </row>
    <row r="10" spans="1:15" x14ac:dyDescent="0.2">
      <c r="A10" s="266"/>
      <c r="B10" s="311"/>
      <c r="C10" s="322"/>
      <c r="D10" s="315"/>
      <c r="E10" s="323"/>
      <c r="F10" s="324"/>
      <c r="G10" s="334"/>
      <c r="H10" s="12">
        <v>58283</v>
      </c>
      <c r="I10" s="166" t="s">
        <v>245</v>
      </c>
      <c r="J10" s="13">
        <v>15145.58</v>
      </c>
      <c r="K10" s="13">
        <v>15145.58</v>
      </c>
      <c r="L10" s="11"/>
      <c r="M10" s="11"/>
      <c r="N10" s="13">
        <f t="shared" si="0"/>
        <v>15145.58</v>
      </c>
      <c r="O10" s="11"/>
    </row>
    <row r="11" spans="1:15" x14ac:dyDescent="0.2">
      <c r="A11" s="266"/>
      <c r="B11" s="311"/>
      <c r="C11" s="322"/>
      <c r="D11" s="315"/>
      <c r="E11" s="323"/>
      <c r="F11" s="324"/>
      <c r="G11" s="334"/>
      <c r="H11" s="12">
        <v>58293</v>
      </c>
      <c r="I11" s="166" t="s">
        <v>246</v>
      </c>
      <c r="J11" s="13">
        <v>3360.52</v>
      </c>
      <c r="K11" s="13">
        <v>3360.52</v>
      </c>
      <c r="L11" s="11"/>
      <c r="M11" s="11"/>
      <c r="N11" s="13">
        <f t="shared" si="0"/>
        <v>3360.52</v>
      </c>
      <c r="O11" s="11"/>
    </row>
    <row r="12" spans="1:15" x14ac:dyDescent="0.2">
      <c r="A12" s="266"/>
      <c r="B12" s="311"/>
      <c r="C12" s="322"/>
      <c r="D12" s="315"/>
      <c r="E12" s="323"/>
      <c r="F12" s="324"/>
      <c r="G12" s="334"/>
      <c r="H12" s="12">
        <v>58327</v>
      </c>
      <c r="I12" s="166" t="s">
        <v>247</v>
      </c>
      <c r="J12" s="13">
        <v>4251.4399999999996</v>
      </c>
      <c r="K12" s="13">
        <v>4251.4399999999996</v>
      </c>
      <c r="L12" s="11"/>
      <c r="M12" s="11"/>
      <c r="N12" s="13">
        <f t="shared" si="0"/>
        <v>4251.4399999999996</v>
      </c>
      <c r="O12" s="11"/>
    </row>
    <row r="13" spans="1:15" x14ac:dyDescent="0.2">
      <c r="A13" s="266"/>
      <c r="B13" s="311"/>
      <c r="C13" s="322"/>
      <c r="D13" s="315"/>
      <c r="E13" s="323"/>
      <c r="F13" s="324"/>
      <c r="G13" s="334"/>
      <c r="H13" s="12">
        <v>58356</v>
      </c>
      <c r="I13" s="166" t="s">
        <v>242</v>
      </c>
      <c r="J13" s="13">
        <v>3098.16</v>
      </c>
      <c r="K13" s="13">
        <v>3098.16</v>
      </c>
      <c r="L13" s="11"/>
      <c r="M13" s="11"/>
      <c r="N13" s="13">
        <f t="shared" si="0"/>
        <v>3098.16</v>
      </c>
      <c r="O13" s="11"/>
    </row>
    <row r="14" spans="1:15" x14ac:dyDescent="0.2">
      <c r="A14" s="266"/>
      <c r="B14" s="311"/>
      <c r="C14" s="322"/>
      <c r="D14" s="315"/>
      <c r="E14" s="323"/>
      <c r="F14" s="324"/>
      <c r="G14" s="334"/>
      <c r="H14" s="12">
        <v>58420</v>
      </c>
      <c r="I14" s="166" t="s">
        <v>242</v>
      </c>
      <c r="J14" s="13">
        <v>3065.14</v>
      </c>
      <c r="K14" s="13">
        <v>3065.14</v>
      </c>
      <c r="L14" s="11"/>
      <c r="M14" s="11"/>
      <c r="N14" s="13">
        <f t="shared" si="0"/>
        <v>3065.14</v>
      </c>
      <c r="O14" s="11"/>
    </row>
    <row r="15" spans="1:15" x14ac:dyDescent="0.2">
      <c r="A15" s="266"/>
      <c r="B15" s="311"/>
      <c r="C15" s="322"/>
      <c r="D15" s="315"/>
      <c r="E15" s="323"/>
      <c r="F15" s="324"/>
      <c r="G15" s="334"/>
      <c r="H15" s="12">
        <v>58458</v>
      </c>
      <c r="I15" s="166" t="s">
        <v>242</v>
      </c>
      <c r="J15" s="13">
        <v>631.14</v>
      </c>
      <c r="K15" s="13">
        <v>631.14</v>
      </c>
      <c r="L15" s="11"/>
      <c r="M15" s="11"/>
      <c r="N15" s="13">
        <f t="shared" si="0"/>
        <v>631.14</v>
      </c>
      <c r="O15" s="11"/>
    </row>
    <row r="16" spans="1:15" x14ac:dyDescent="0.2">
      <c r="A16" s="68"/>
      <c r="B16" s="69"/>
      <c r="C16" s="129"/>
      <c r="D16" s="96"/>
      <c r="E16" s="67"/>
      <c r="F16" s="150"/>
      <c r="G16" s="66"/>
      <c r="H16" s="12"/>
      <c r="I16" s="166"/>
      <c r="J16" s="13"/>
      <c r="K16" s="13"/>
      <c r="L16" s="11"/>
      <c r="M16" s="11"/>
      <c r="N16" s="13"/>
      <c r="O16" s="11"/>
    </row>
    <row r="17" spans="1:17" x14ac:dyDescent="0.2">
      <c r="A17" s="58"/>
      <c r="B17" s="14" t="s">
        <v>13</v>
      </c>
      <c r="C17" s="107"/>
      <c r="D17" s="9"/>
      <c r="E17" s="16"/>
      <c r="F17" s="151"/>
      <c r="G17" s="15"/>
      <c r="H17" s="12"/>
      <c r="I17" s="166"/>
      <c r="J17" s="76">
        <f>SUM(J6:J15)</f>
        <v>52180.789999999994</v>
      </c>
      <c r="K17" s="76">
        <f>SUM(K6:K15)</f>
        <v>52180.789999999994</v>
      </c>
      <c r="L17" s="76">
        <f>SUM(L6:L15)</f>
        <v>0</v>
      </c>
      <c r="M17" s="76">
        <f>SUM(M6:M15)</f>
        <v>0</v>
      </c>
      <c r="N17" s="76">
        <f>SUM(N6:N15)</f>
        <v>52180.789999999994</v>
      </c>
      <c r="O17" s="76"/>
      <c r="Q17" s="2"/>
    </row>
    <row r="18" spans="1:17" x14ac:dyDescent="0.2">
      <c r="A18" s="265">
        <v>2</v>
      </c>
      <c r="B18" s="310" t="s">
        <v>83</v>
      </c>
      <c r="C18" s="312" t="s">
        <v>86</v>
      </c>
      <c r="D18" s="314">
        <v>17</v>
      </c>
      <c r="E18" s="316" t="s">
        <v>98</v>
      </c>
      <c r="F18" s="318" t="s">
        <v>86</v>
      </c>
      <c r="G18" s="320" t="s">
        <v>39</v>
      </c>
      <c r="H18" s="18">
        <v>2400057</v>
      </c>
      <c r="I18" s="167" t="s">
        <v>228</v>
      </c>
      <c r="J18" s="19">
        <v>4457.8599999999997</v>
      </c>
      <c r="K18" s="19">
        <v>4457.8599999999997</v>
      </c>
      <c r="L18" s="19">
        <v>3931.51</v>
      </c>
      <c r="M18" s="20"/>
      <c r="N18" s="19">
        <f>J18-L18-M18</f>
        <v>526.34999999999945</v>
      </c>
      <c r="O18" s="20"/>
    </row>
    <row r="19" spans="1:17" x14ac:dyDescent="0.2">
      <c r="A19" s="266"/>
      <c r="B19" s="311"/>
      <c r="C19" s="312"/>
      <c r="D19" s="315"/>
      <c r="E19" s="316"/>
      <c r="F19" s="318"/>
      <c r="G19" s="320"/>
      <c r="H19" s="18">
        <v>2400058</v>
      </c>
      <c r="I19" s="167" t="s">
        <v>230</v>
      </c>
      <c r="J19" s="19">
        <v>28161.75</v>
      </c>
      <c r="K19" s="19">
        <v>28161.75</v>
      </c>
      <c r="L19" s="60"/>
      <c r="M19" s="60"/>
      <c r="N19" s="19">
        <f t="shared" ref="N19:N34" si="1">J19-L19-M19</f>
        <v>28161.75</v>
      </c>
      <c r="O19" s="20"/>
    </row>
    <row r="20" spans="1:17" x14ac:dyDescent="0.2">
      <c r="A20" s="266"/>
      <c r="B20" s="311"/>
      <c r="C20" s="312"/>
      <c r="D20" s="315"/>
      <c r="E20" s="316"/>
      <c r="F20" s="318"/>
      <c r="G20" s="320"/>
      <c r="H20" s="18">
        <v>2400059</v>
      </c>
      <c r="I20" s="167" t="s">
        <v>230</v>
      </c>
      <c r="J20" s="19">
        <v>180.89</v>
      </c>
      <c r="K20" s="19">
        <v>180.89</v>
      </c>
      <c r="L20" s="20"/>
      <c r="M20" s="20"/>
      <c r="N20" s="19">
        <f t="shared" si="1"/>
        <v>180.89</v>
      </c>
      <c r="O20" s="20"/>
    </row>
    <row r="21" spans="1:17" x14ac:dyDescent="0.2">
      <c r="A21" s="266"/>
      <c r="B21" s="311"/>
      <c r="C21" s="312"/>
      <c r="D21" s="266"/>
      <c r="E21" s="316"/>
      <c r="F21" s="318"/>
      <c r="G21" s="320"/>
      <c r="H21" s="18">
        <v>2400060</v>
      </c>
      <c r="I21" s="167" t="s">
        <v>230</v>
      </c>
      <c r="J21" s="19">
        <v>20647.099999999999</v>
      </c>
      <c r="K21" s="19">
        <v>20647.099999999999</v>
      </c>
      <c r="L21" s="20"/>
      <c r="M21" s="20"/>
      <c r="N21" s="19">
        <f t="shared" si="1"/>
        <v>20647.099999999999</v>
      </c>
      <c r="O21" s="20"/>
    </row>
    <row r="22" spans="1:17" x14ac:dyDescent="0.2">
      <c r="A22" s="266"/>
      <c r="B22" s="311"/>
      <c r="C22" s="312"/>
      <c r="D22" s="266"/>
      <c r="E22" s="316"/>
      <c r="F22" s="318"/>
      <c r="G22" s="320"/>
      <c r="H22" s="18">
        <v>2400061</v>
      </c>
      <c r="I22" s="167" t="s">
        <v>230</v>
      </c>
      <c r="J22" s="19">
        <v>193.82</v>
      </c>
      <c r="K22" s="19">
        <v>193.82</v>
      </c>
      <c r="L22" s="20"/>
      <c r="M22" s="20"/>
      <c r="N22" s="19">
        <f t="shared" si="1"/>
        <v>193.82</v>
      </c>
      <c r="O22" s="20"/>
    </row>
    <row r="23" spans="1:17" x14ac:dyDescent="0.2">
      <c r="A23" s="266"/>
      <c r="B23" s="311"/>
      <c r="C23" s="312"/>
      <c r="D23" s="266"/>
      <c r="E23" s="316"/>
      <c r="F23" s="318"/>
      <c r="G23" s="320"/>
      <c r="H23" s="18">
        <v>1200059</v>
      </c>
      <c r="I23" s="167" t="s">
        <v>230</v>
      </c>
      <c r="J23" s="19">
        <v>11269.08</v>
      </c>
      <c r="K23" s="19">
        <v>11269.08</v>
      </c>
      <c r="L23" s="20"/>
      <c r="M23" s="20"/>
      <c r="N23" s="19">
        <f t="shared" si="1"/>
        <v>11269.08</v>
      </c>
      <c r="O23" s="20"/>
    </row>
    <row r="24" spans="1:17" x14ac:dyDescent="0.2">
      <c r="A24" s="266"/>
      <c r="B24" s="311"/>
      <c r="C24" s="312"/>
      <c r="D24" s="266"/>
      <c r="E24" s="316"/>
      <c r="F24" s="318"/>
      <c r="G24" s="320"/>
      <c r="H24" s="18">
        <v>2400062</v>
      </c>
      <c r="I24" s="167" t="s">
        <v>243</v>
      </c>
      <c r="J24" s="19">
        <v>4651.68</v>
      </c>
      <c r="K24" s="19">
        <v>4651.68</v>
      </c>
      <c r="L24" s="20"/>
      <c r="M24" s="20"/>
      <c r="N24" s="19">
        <f t="shared" si="1"/>
        <v>4651.68</v>
      </c>
      <c r="O24" s="20"/>
    </row>
    <row r="25" spans="1:17" x14ac:dyDescent="0.2">
      <c r="A25" s="266"/>
      <c r="B25" s="311"/>
      <c r="C25" s="312"/>
      <c r="D25" s="266"/>
      <c r="E25" s="316"/>
      <c r="F25" s="318"/>
      <c r="G25" s="320"/>
      <c r="H25" s="18">
        <v>2400063</v>
      </c>
      <c r="I25" s="167" t="s">
        <v>243</v>
      </c>
      <c r="J25" s="19">
        <v>18980.939999999999</v>
      </c>
      <c r="K25" s="19">
        <v>18980.939999999999</v>
      </c>
      <c r="L25" s="133"/>
      <c r="M25" s="133"/>
      <c r="N25" s="19">
        <f t="shared" si="1"/>
        <v>18980.939999999999</v>
      </c>
      <c r="O25" s="20"/>
    </row>
    <row r="26" spans="1:17" x14ac:dyDescent="0.2">
      <c r="A26" s="266"/>
      <c r="B26" s="311"/>
      <c r="C26" s="312"/>
      <c r="D26" s="266"/>
      <c r="E26" s="316"/>
      <c r="F26" s="318"/>
      <c r="G26" s="320"/>
      <c r="H26" s="18">
        <v>2400064</v>
      </c>
      <c r="I26" s="167" t="s">
        <v>243</v>
      </c>
      <c r="J26" s="19">
        <v>25924.66</v>
      </c>
      <c r="K26" s="19">
        <v>25924.66</v>
      </c>
      <c r="L26" s="133"/>
      <c r="M26" s="133"/>
      <c r="N26" s="19">
        <f t="shared" si="1"/>
        <v>25924.66</v>
      </c>
      <c r="O26" s="20"/>
    </row>
    <row r="27" spans="1:17" x14ac:dyDescent="0.2">
      <c r="A27" s="266"/>
      <c r="B27" s="311"/>
      <c r="C27" s="312"/>
      <c r="D27" s="266"/>
      <c r="E27" s="316"/>
      <c r="F27" s="318"/>
      <c r="G27" s="320"/>
      <c r="H27" s="18">
        <v>2400065</v>
      </c>
      <c r="I27" s="167" t="s">
        <v>243</v>
      </c>
      <c r="J27" s="19">
        <v>187.56</v>
      </c>
      <c r="K27" s="19">
        <v>187.36</v>
      </c>
      <c r="L27" s="20"/>
      <c r="M27" s="20">
        <v>0.2</v>
      </c>
      <c r="N27" s="19">
        <f t="shared" si="1"/>
        <v>187.36</v>
      </c>
      <c r="O27" s="20"/>
    </row>
    <row r="28" spans="1:17" x14ac:dyDescent="0.2">
      <c r="A28" s="266"/>
      <c r="B28" s="311"/>
      <c r="C28" s="312"/>
      <c r="D28" s="266"/>
      <c r="E28" s="316"/>
      <c r="F28" s="318"/>
      <c r="G28" s="320"/>
      <c r="H28" s="18">
        <v>2400066</v>
      </c>
      <c r="I28" s="167" t="s">
        <v>243</v>
      </c>
      <c r="J28" s="19">
        <v>252.6</v>
      </c>
      <c r="K28" s="19">
        <v>252.6</v>
      </c>
      <c r="L28" s="20"/>
      <c r="M28" s="20"/>
      <c r="N28" s="19">
        <f t="shared" si="1"/>
        <v>252.6</v>
      </c>
      <c r="O28" s="20"/>
    </row>
    <row r="29" spans="1:17" x14ac:dyDescent="0.2">
      <c r="A29" s="266"/>
      <c r="B29" s="311"/>
      <c r="C29" s="312"/>
      <c r="D29" s="266"/>
      <c r="E29" s="316"/>
      <c r="F29" s="318"/>
      <c r="G29" s="320"/>
      <c r="H29" s="18">
        <v>2400067</v>
      </c>
      <c r="I29" s="167" t="s">
        <v>242</v>
      </c>
      <c r="J29" s="19">
        <v>19600.71</v>
      </c>
      <c r="K29" s="19">
        <v>19600.71</v>
      </c>
      <c r="L29" s="20"/>
      <c r="M29" s="20"/>
      <c r="N29" s="19">
        <f t="shared" si="1"/>
        <v>19600.71</v>
      </c>
      <c r="O29" s="20"/>
    </row>
    <row r="30" spans="1:17" x14ac:dyDescent="0.2">
      <c r="A30" s="266"/>
      <c r="B30" s="311"/>
      <c r="C30" s="312"/>
      <c r="D30" s="266"/>
      <c r="E30" s="316"/>
      <c r="F30" s="318"/>
      <c r="G30" s="320"/>
      <c r="H30" s="18">
        <v>2400068</v>
      </c>
      <c r="I30" s="167" t="s">
        <v>242</v>
      </c>
      <c r="J30" s="19">
        <v>22594.52</v>
      </c>
      <c r="K30" s="19">
        <v>22594.52</v>
      </c>
      <c r="L30" s="20"/>
      <c r="M30" s="20"/>
      <c r="N30" s="19">
        <f t="shared" si="1"/>
        <v>22594.52</v>
      </c>
      <c r="O30" s="20"/>
    </row>
    <row r="31" spans="1:17" x14ac:dyDescent="0.2">
      <c r="A31" s="266"/>
      <c r="B31" s="311"/>
      <c r="C31" s="312"/>
      <c r="D31" s="266"/>
      <c r="E31" s="316"/>
      <c r="F31" s="318"/>
      <c r="G31" s="320"/>
      <c r="H31" s="18">
        <v>2400069</v>
      </c>
      <c r="I31" s="167" t="s">
        <v>242</v>
      </c>
      <c r="J31" s="19">
        <v>187.35</v>
      </c>
      <c r="K31" s="19">
        <v>187.35</v>
      </c>
      <c r="L31" s="20"/>
      <c r="M31" s="20"/>
      <c r="N31" s="19">
        <f t="shared" si="1"/>
        <v>187.35</v>
      </c>
      <c r="O31" s="20"/>
    </row>
    <row r="32" spans="1:17" x14ac:dyDescent="0.2">
      <c r="A32" s="266"/>
      <c r="B32" s="311"/>
      <c r="C32" s="312"/>
      <c r="D32" s="266"/>
      <c r="E32" s="316"/>
      <c r="F32" s="318"/>
      <c r="G32" s="320"/>
      <c r="H32" s="18">
        <v>2400070</v>
      </c>
      <c r="I32" s="167" t="s">
        <v>242</v>
      </c>
      <c r="J32" s="19">
        <v>39.15</v>
      </c>
      <c r="K32" s="19">
        <v>39.15</v>
      </c>
      <c r="L32" s="20"/>
      <c r="M32" s="20"/>
      <c r="N32" s="19">
        <f t="shared" si="1"/>
        <v>39.15</v>
      </c>
      <c r="O32" s="20"/>
    </row>
    <row r="33" spans="1:17" x14ac:dyDescent="0.2">
      <c r="A33" s="266"/>
      <c r="B33" s="311"/>
      <c r="C33" s="312"/>
      <c r="D33" s="266"/>
      <c r="E33" s="316"/>
      <c r="F33" s="318"/>
      <c r="G33" s="320"/>
      <c r="H33" s="18">
        <v>2400071</v>
      </c>
      <c r="I33" s="167" t="s">
        <v>242</v>
      </c>
      <c r="J33" s="19">
        <v>193.82</v>
      </c>
      <c r="K33" s="19">
        <v>193.82</v>
      </c>
      <c r="L33" s="20"/>
      <c r="M33" s="20"/>
      <c r="N33" s="19">
        <f t="shared" si="1"/>
        <v>193.82</v>
      </c>
      <c r="O33" s="20"/>
    </row>
    <row r="34" spans="1:17" x14ac:dyDescent="0.2">
      <c r="A34" s="266"/>
      <c r="B34" s="311"/>
      <c r="C34" s="312"/>
      <c r="D34" s="266"/>
      <c r="E34" s="316"/>
      <c r="F34" s="318"/>
      <c r="G34" s="320"/>
      <c r="H34" s="18">
        <v>1200073</v>
      </c>
      <c r="I34" s="167" t="s">
        <v>242</v>
      </c>
      <c r="J34" s="19">
        <v>8686.17</v>
      </c>
      <c r="K34" s="19">
        <v>8686.17</v>
      </c>
      <c r="L34" s="20"/>
      <c r="M34" s="20"/>
      <c r="N34" s="19">
        <f t="shared" si="1"/>
        <v>8686.17</v>
      </c>
      <c r="O34" s="20"/>
    </row>
    <row r="35" spans="1:17" x14ac:dyDescent="0.2">
      <c r="A35" s="266"/>
      <c r="B35" s="311"/>
      <c r="C35" s="313"/>
      <c r="D35" s="266"/>
      <c r="E35" s="317"/>
      <c r="F35" s="319"/>
      <c r="G35" s="321"/>
      <c r="H35" s="134"/>
      <c r="I35" s="168"/>
      <c r="J35" s="136"/>
      <c r="K35" s="136"/>
      <c r="L35" s="134"/>
      <c r="M35" s="136"/>
      <c r="N35" s="135"/>
      <c r="O35" s="20"/>
    </row>
    <row r="36" spans="1:17" x14ac:dyDescent="0.2">
      <c r="A36" s="68"/>
      <c r="B36" s="145"/>
      <c r="C36" s="146"/>
      <c r="D36" s="17"/>
      <c r="E36" s="147"/>
      <c r="F36" s="152"/>
      <c r="G36" s="148"/>
      <c r="H36" s="134"/>
      <c r="I36" s="168"/>
      <c r="J36" s="136"/>
      <c r="K36" s="136"/>
      <c r="L36" s="134"/>
      <c r="M36" s="134"/>
      <c r="N36" s="135"/>
      <c r="O36" s="20"/>
    </row>
    <row r="37" spans="1:17" x14ac:dyDescent="0.2">
      <c r="A37" s="58"/>
      <c r="B37" s="108" t="s">
        <v>13</v>
      </c>
      <c r="C37" s="132"/>
      <c r="D37" s="17"/>
      <c r="E37" s="126"/>
      <c r="F37" s="139"/>
      <c r="G37" s="126"/>
      <c r="H37" s="18"/>
      <c r="I37" s="167"/>
      <c r="J37" s="24">
        <f>SUM(J18:J35)</f>
        <v>166209.66</v>
      </c>
      <c r="K37" s="24">
        <f>SUM(K18:K35)</f>
        <v>166209.46000000002</v>
      </c>
      <c r="L37" s="24">
        <f>SUM(L18:L35)</f>
        <v>3931.51</v>
      </c>
      <c r="M37" s="24">
        <f>SUM(M18:M35)</f>
        <v>0.2</v>
      </c>
      <c r="N37" s="24">
        <f>SUM(N18:N35)</f>
        <v>162277.95000000001</v>
      </c>
      <c r="O37" s="24"/>
      <c r="Q37" s="2"/>
    </row>
    <row r="38" spans="1:17" x14ac:dyDescent="0.2">
      <c r="A38" s="265">
        <v>3</v>
      </c>
      <c r="B38" s="267" t="s">
        <v>57</v>
      </c>
      <c r="C38" s="269" t="s">
        <v>15</v>
      </c>
      <c r="D38" s="265">
        <v>852</v>
      </c>
      <c r="E38" s="261" t="s">
        <v>98</v>
      </c>
      <c r="F38" s="263" t="s">
        <v>15</v>
      </c>
      <c r="G38" s="277" t="s">
        <v>58</v>
      </c>
      <c r="H38" s="27">
        <v>1116476582</v>
      </c>
      <c r="I38" s="169" t="s">
        <v>229</v>
      </c>
      <c r="J38" s="28">
        <v>3414.27</v>
      </c>
      <c r="K38" s="28">
        <v>3414.27</v>
      </c>
      <c r="L38" s="28"/>
      <c r="M38" s="28"/>
      <c r="N38" s="28">
        <f>J38-L38-M38</f>
        <v>3414.27</v>
      </c>
      <c r="O38" s="57"/>
    </row>
    <row r="39" spans="1:17" x14ac:dyDescent="0.2">
      <c r="A39" s="266"/>
      <c r="B39" s="268"/>
      <c r="C39" s="270"/>
      <c r="D39" s="266"/>
      <c r="E39" s="262"/>
      <c r="F39" s="264"/>
      <c r="G39" s="278"/>
      <c r="H39" s="27">
        <v>1116483857</v>
      </c>
      <c r="I39" s="169" t="s">
        <v>247</v>
      </c>
      <c r="J39" s="28">
        <v>4172.07</v>
      </c>
      <c r="K39" s="28">
        <v>4172.07</v>
      </c>
      <c r="L39" s="28"/>
      <c r="M39" s="28"/>
      <c r="N39" s="28">
        <f>J39-L39-M39</f>
        <v>4172.07</v>
      </c>
      <c r="O39" s="57"/>
    </row>
    <row r="40" spans="1:17" x14ac:dyDescent="0.2">
      <c r="A40" s="266"/>
      <c r="B40" s="268"/>
      <c r="C40" s="270"/>
      <c r="D40" s="266"/>
      <c r="E40" s="262"/>
      <c r="F40" s="264"/>
      <c r="G40" s="278"/>
      <c r="H40" s="27"/>
      <c r="I40" s="169"/>
      <c r="J40" s="28"/>
      <c r="K40" s="28"/>
      <c r="L40" s="28"/>
      <c r="M40" s="28"/>
      <c r="N40" s="28"/>
      <c r="O40" s="57"/>
    </row>
    <row r="41" spans="1:17" x14ac:dyDescent="0.2">
      <c r="A41" s="266"/>
      <c r="B41" s="268"/>
      <c r="C41" s="270"/>
      <c r="D41" s="266"/>
      <c r="E41" s="262"/>
      <c r="F41" s="264"/>
      <c r="G41" s="278"/>
      <c r="H41" s="27"/>
      <c r="I41" s="169"/>
      <c r="J41" s="28"/>
      <c r="K41" s="28"/>
      <c r="L41" s="28"/>
      <c r="M41" s="28"/>
      <c r="N41" s="28"/>
      <c r="O41" s="57"/>
    </row>
    <row r="42" spans="1:17" x14ac:dyDescent="0.2">
      <c r="A42" s="68"/>
      <c r="B42" s="109"/>
      <c r="C42" s="116"/>
      <c r="D42" s="68"/>
      <c r="E42" s="82"/>
      <c r="F42" s="153"/>
      <c r="G42" s="83"/>
      <c r="H42" s="27"/>
      <c r="I42" s="169"/>
      <c r="J42" s="28"/>
      <c r="K42" s="28"/>
      <c r="L42" s="28"/>
      <c r="M42" s="28"/>
      <c r="N42" s="28"/>
      <c r="O42" s="57"/>
    </row>
    <row r="43" spans="1:17" x14ac:dyDescent="0.2">
      <c r="A43" s="59"/>
      <c r="B43" s="110" t="s">
        <v>13</v>
      </c>
      <c r="C43" s="117"/>
      <c r="D43" s="56"/>
      <c r="E43" s="55"/>
      <c r="F43" s="138"/>
      <c r="G43" s="55"/>
      <c r="H43" s="27"/>
      <c r="I43" s="169"/>
      <c r="J43" s="57">
        <f>SUM(J38:J41)</f>
        <v>7586.34</v>
      </c>
      <c r="K43" s="57">
        <f>SUM(K38:K41)</f>
        <v>7586.34</v>
      </c>
      <c r="L43" s="57">
        <f>SUM(L38:L41)</f>
        <v>0</v>
      </c>
      <c r="M43" s="57">
        <f>SUM(M38:M41)</f>
        <v>0</v>
      </c>
      <c r="N43" s="57">
        <f>SUM(N38:N41)</f>
        <v>7586.34</v>
      </c>
      <c r="O43" s="57"/>
    </row>
    <row r="44" spans="1:17" ht="12.75" customHeight="1" x14ac:dyDescent="0.2">
      <c r="A44" s="265">
        <v>4</v>
      </c>
      <c r="B44" s="275" t="s">
        <v>69</v>
      </c>
      <c r="C44" s="269" t="s">
        <v>14</v>
      </c>
      <c r="D44" s="265">
        <v>802</v>
      </c>
      <c r="E44" s="261" t="s">
        <v>98</v>
      </c>
      <c r="F44" s="263" t="s">
        <v>14</v>
      </c>
      <c r="G44" s="258" t="s">
        <v>70</v>
      </c>
      <c r="H44" s="27">
        <v>8960105413</v>
      </c>
      <c r="I44" s="169" t="s">
        <v>240</v>
      </c>
      <c r="J44" s="28">
        <v>6977.52</v>
      </c>
      <c r="K44" s="28">
        <v>6874.15</v>
      </c>
      <c r="L44" s="28"/>
      <c r="M44" s="28">
        <v>103.37</v>
      </c>
      <c r="N44" s="28">
        <f>J44-M44</f>
        <v>6874.1500000000005</v>
      </c>
      <c r="O44" s="57"/>
    </row>
    <row r="45" spans="1:17" x14ac:dyDescent="0.2">
      <c r="A45" s="266"/>
      <c r="B45" s="276"/>
      <c r="C45" s="270"/>
      <c r="D45" s="266"/>
      <c r="E45" s="262"/>
      <c r="F45" s="264"/>
      <c r="G45" s="259"/>
      <c r="H45" s="77">
        <v>8960107743</v>
      </c>
      <c r="I45" s="170" t="s">
        <v>255</v>
      </c>
      <c r="J45" s="78">
        <v>775.28</v>
      </c>
      <c r="K45" s="78">
        <v>323.02999999999997</v>
      </c>
      <c r="L45" s="78"/>
      <c r="M45" s="78">
        <v>452.25</v>
      </c>
      <c r="N45" s="28">
        <f>J45-M45</f>
        <v>323.02999999999997</v>
      </c>
      <c r="O45" s="57"/>
    </row>
    <row r="46" spans="1:17" x14ac:dyDescent="0.2">
      <c r="A46" s="266"/>
      <c r="B46" s="276"/>
      <c r="C46" s="270"/>
      <c r="D46" s="266"/>
      <c r="E46" s="262"/>
      <c r="F46" s="264"/>
      <c r="G46" s="259"/>
      <c r="H46" s="27">
        <v>8960107744</v>
      </c>
      <c r="I46" s="169" t="s">
        <v>255</v>
      </c>
      <c r="J46" s="28">
        <v>6783.7</v>
      </c>
      <c r="K46" s="28">
        <v>6305.61</v>
      </c>
      <c r="L46" s="28"/>
      <c r="M46" s="28">
        <v>478.09</v>
      </c>
      <c r="N46" s="28">
        <f>J46-M46</f>
        <v>6305.61</v>
      </c>
      <c r="O46" s="57"/>
    </row>
    <row r="47" spans="1:17" x14ac:dyDescent="0.2">
      <c r="A47" s="266"/>
      <c r="B47" s="276"/>
      <c r="C47" s="270"/>
      <c r="D47" s="266"/>
      <c r="E47" s="262"/>
      <c r="F47" s="264"/>
      <c r="G47" s="259"/>
      <c r="H47" s="27"/>
      <c r="I47" s="169"/>
      <c r="J47" s="28"/>
      <c r="K47" s="28"/>
      <c r="L47" s="28"/>
      <c r="M47" s="28"/>
      <c r="N47" s="144"/>
      <c r="O47" s="57"/>
    </row>
    <row r="48" spans="1:17" x14ac:dyDescent="0.2">
      <c r="A48" s="266"/>
      <c r="B48" s="276"/>
      <c r="C48" s="270"/>
      <c r="D48" s="266"/>
      <c r="E48" s="262"/>
      <c r="F48" s="264"/>
      <c r="G48" s="260"/>
      <c r="H48" s="27"/>
      <c r="I48" s="169"/>
      <c r="J48" s="28"/>
      <c r="K48" s="28"/>
      <c r="L48" s="28"/>
      <c r="M48" s="28"/>
      <c r="N48" s="28"/>
      <c r="O48" s="57"/>
    </row>
    <row r="49" spans="1:17" x14ac:dyDescent="0.2">
      <c r="A49" s="56"/>
      <c r="B49" s="112" t="s">
        <v>13</v>
      </c>
      <c r="C49" s="117"/>
      <c r="D49" s="56"/>
      <c r="E49" s="149"/>
      <c r="F49" s="138"/>
      <c r="G49" s="55"/>
      <c r="H49" s="27"/>
      <c r="I49" s="169"/>
      <c r="J49" s="57">
        <f>SUM(J44:J48)</f>
        <v>14536.5</v>
      </c>
      <c r="K49" s="57">
        <f>SUM(K44:K48)</f>
        <v>13502.789999999999</v>
      </c>
      <c r="L49" s="57">
        <f>SUM(L44:L48)</f>
        <v>0</v>
      </c>
      <c r="M49" s="57">
        <f>SUM(M44:M48)</f>
        <v>1033.71</v>
      </c>
      <c r="N49" s="57">
        <f>SUM(N44:N48)</f>
        <v>13502.79</v>
      </c>
      <c r="O49" s="57"/>
      <c r="Q49" s="2"/>
    </row>
    <row r="50" spans="1:17" x14ac:dyDescent="0.2">
      <c r="A50" s="265">
        <v>5</v>
      </c>
      <c r="B50" s="275" t="s">
        <v>30</v>
      </c>
      <c r="C50" s="305" t="s">
        <v>44</v>
      </c>
      <c r="D50" s="265">
        <v>214</v>
      </c>
      <c r="E50" s="258" t="s">
        <v>99</v>
      </c>
      <c r="F50" s="258" t="s">
        <v>44</v>
      </c>
      <c r="G50" s="277" t="s">
        <v>40</v>
      </c>
      <c r="H50" s="22">
        <v>20160433</v>
      </c>
      <c r="I50" s="171" t="s">
        <v>227</v>
      </c>
      <c r="J50" s="22">
        <v>2527.3200000000002</v>
      </c>
      <c r="K50" s="22">
        <v>2527.3200000000002</v>
      </c>
      <c r="L50" s="22"/>
      <c r="M50" s="22"/>
      <c r="N50" s="23">
        <f>J50-L50-M50</f>
        <v>2527.3200000000002</v>
      </c>
      <c r="O50" s="57"/>
    </row>
    <row r="51" spans="1:17" x14ac:dyDescent="0.2">
      <c r="A51" s="266"/>
      <c r="B51" s="276"/>
      <c r="C51" s="306"/>
      <c r="D51" s="266"/>
      <c r="E51" s="259"/>
      <c r="F51" s="259"/>
      <c r="G51" s="278"/>
      <c r="H51" s="27">
        <v>20160456</v>
      </c>
      <c r="I51" s="169" t="s">
        <v>229</v>
      </c>
      <c r="J51" s="28">
        <v>16936.28</v>
      </c>
      <c r="K51" s="28">
        <v>16936.28</v>
      </c>
      <c r="L51" s="28"/>
      <c r="M51" s="28"/>
      <c r="N51" s="23">
        <f>J51-L51-M51</f>
        <v>16936.28</v>
      </c>
      <c r="O51" s="57"/>
    </row>
    <row r="52" spans="1:17" x14ac:dyDescent="0.2">
      <c r="A52" s="266"/>
      <c r="B52" s="276"/>
      <c r="C52" s="306"/>
      <c r="D52" s="266"/>
      <c r="E52" s="259"/>
      <c r="F52" s="259"/>
      <c r="G52" s="278"/>
      <c r="H52" s="27">
        <v>20160617</v>
      </c>
      <c r="I52" s="169" t="s">
        <v>247</v>
      </c>
      <c r="J52" s="28">
        <v>1263.6600000000001</v>
      </c>
      <c r="K52" s="28">
        <v>1263.6600000000001</v>
      </c>
      <c r="L52" s="28"/>
      <c r="M52" s="28"/>
      <c r="N52" s="23">
        <f>J52-L52-M52</f>
        <v>1263.6600000000001</v>
      </c>
      <c r="O52" s="57"/>
    </row>
    <row r="53" spans="1:17" x14ac:dyDescent="0.2">
      <c r="A53" s="266"/>
      <c r="B53" s="276"/>
      <c r="C53" s="306"/>
      <c r="D53" s="266"/>
      <c r="E53" s="259"/>
      <c r="F53" s="259"/>
      <c r="G53" s="278"/>
      <c r="H53" s="27">
        <v>20160633</v>
      </c>
      <c r="I53" s="169" t="s">
        <v>247</v>
      </c>
      <c r="J53" s="28">
        <v>21195.759999999998</v>
      </c>
      <c r="K53" s="28">
        <v>21195.759999999998</v>
      </c>
      <c r="L53" s="28"/>
      <c r="M53" s="28"/>
      <c r="N53" s="23">
        <f>J53-L53-M53</f>
        <v>21195.759999999998</v>
      </c>
      <c r="O53" s="57"/>
    </row>
    <row r="54" spans="1:17" x14ac:dyDescent="0.2">
      <c r="A54" s="266"/>
      <c r="B54" s="276"/>
      <c r="C54" s="306"/>
      <c r="D54" s="266"/>
      <c r="E54" s="259"/>
      <c r="F54" s="259"/>
      <c r="G54" s="278"/>
      <c r="H54" s="27"/>
      <c r="I54" s="169"/>
      <c r="J54" s="28"/>
      <c r="K54" s="28"/>
      <c r="L54" s="28"/>
      <c r="M54" s="28"/>
      <c r="N54" s="64"/>
      <c r="O54" s="57"/>
    </row>
    <row r="55" spans="1:17" x14ac:dyDescent="0.2">
      <c r="A55" s="266"/>
      <c r="B55" s="276"/>
      <c r="C55" s="306"/>
      <c r="D55" s="266"/>
      <c r="E55" s="260"/>
      <c r="F55" s="259"/>
      <c r="G55" s="278"/>
      <c r="H55" s="27"/>
      <c r="I55" s="169"/>
      <c r="J55" s="28"/>
      <c r="K55" s="28"/>
      <c r="L55" s="28"/>
      <c r="M55" s="28"/>
      <c r="N55" s="28"/>
      <c r="O55" s="57"/>
    </row>
    <row r="56" spans="1:17" x14ac:dyDescent="0.2">
      <c r="A56" s="56"/>
      <c r="B56" s="112" t="s">
        <v>13</v>
      </c>
      <c r="C56" s="117"/>
      <c r="D56" s="56"/>
      <c r="E56" s="55"/>
      <c r="F56" s="138"/>
      <c r="G56" s="55"/>
      <c r="H56" s="27"/>
      <c r="I56" s="169"/>
      <c r="J56" s="57">
        <f>SUM(J50:J55)</f>
        <v>41923.019999999997</v>
      </c>
      <c r="K56" s="57">
        <f>SUM(K50:K55)</f>
        <v>41923.019999999997</v>
      </c>
      <c r="L56" s="57">
        <f>SUM(L50:L55)</f>
        <v>0</v>
      </c>
      <c r="M56" s="57">
        <f>SUM(M50:M55)</f>
        <v>0</v>
      </c>
      <c r="N56" s="57">
        <f>SUM(N50:N55)</f>
        <v>41923.019999999997</v>
      </c>
      <c r="O56" s="57"/>
    </row>
    <row r="57" spans="1:17" x14ac:dyDescent="0.2">
      <c r="A57" s="265">
        <v>6</v>
      </c>
      <c r="B57" s="275" t="s">
        <v>48</v>
      </c>
      <c r="C57" s="258" t="s">
        <v>16</v>
      </c>
      <c r="D57" s="307">
        <v>230</v>
      </c>
      <c r="E57" s="263" t="s">
        <v>99</v>
      </c>
      <c r="F57" s="258" t="s">
        <v>16</v>
      </c>
      <c r="G57" s="277" t="s">
        <v>26</v>
      </c>
      <c r="H57" s="27">
        <v>435</v>
      </c>
      <c r="I57" s="169" t="s">
        <v>249</v>
      </c>
      <c r="J57" s="62">
        <v>2278.88</v>
      </c>
      <c r="K57" s="62">
        <v>2278.88</v>
      </c>
      <c r="L57" s="62"/>
      <c r="M57" s="62"/>
      <c r="N57" s="62">
        <f>J57-L57-M57</f>
        <v>2278.88</v>
      </c>
      <c r="O57" s="57"/>
    </row>
    <row r="58" spans="1:17" x14ac:dyDescent="0.2">
      <c r="A58" s="266"/>
      <c r="B58" s="276"/>
      <c r="C58" s="259"/>
      <c r="D58" s="308"/>
      <c r="E58" s="264"/>
      <c r="F58" s="259"/>
      <c r="G58" s="278"/>
      <c r="H58" s="27"/>
      <c r="I58" s="169"/>
      <c r="J58" s="62"/>
      <c r="K58" s="62"/>
      <c r="L58" s="62"/>
      <c r="M58" s="62"/>
      <c r="N58" s="62"/>
      <c r="O58" s="57"/>
    </row>
    <row r="59" spans="1:17" x14ac:dyDescent="0.2">
      <c r="A59" s="266"/>
      <c r="B59" s="276"/>
      <c r="C59" s="259"/>
      <c r="D59" s="308"/>
      <c r="E59" s="264"/>
      <c r="F59" s="259"/>
      <c r="G59" s="278"/>
      <c r="H59" s="27"/>
      <c r="I59" s="169"/>
      <c r="J59" s="62"/>
      <c r="K59" s="62"/>
      <c r="L59" s="62"/>
      <c r="M59" s="62"/>
      <c r="N59" s="62"/>
      <c r="O59" s="57"/>
    </row>
    <row r="60" spans="1:17" x14ac:dyDescent="0.2">
      <c r="A60" s="266"/>
      <c r="B60" s="276"/>
      <c r="C60" s="260"/>
      <c r="D60" s="308"/>
      <c r="E60" s="309"/>
      <c r="F60" s="260"/>
      <c r="G60" s="278"/>
      <c r="H60" s="27"/>
      <c r="I60" s="169"/>
      <c r="J60" s="61"/>
      <c r="K60" s="61"/>
      <c r="L60" s="63"/>
      <c r="M60" s="63"/>
      <c r="N60" s="61"/>
      <c r="O60" s="57"/>
    </row>
    <row r="61" spans="1:17" x14ac:dyDescent="0.2">
      <c r="A61" s="56"/>
      <c r="B61" s="112" t="s">
        <v>13</v>
      </c>
      <c r="C61" s="117"/>
      <c r="D61" s="56"/>
      <c r="E61" s="55"/>
      <c r="F61" s="138"/>
      <c r="G61" s="55"/>
      <c r="H61" s="27"/>
      <c r="I61" s="169"/>
      <c r="J61" s="57">
        <f>SUM(J57:J60)</f>
        <v>2278.88</v>
      </c>
      <c r="K61" s="57">
        <f>SUM(K57:K60)</f>
        <v>2278.88</v>
      </c>
      <c r="L61" s="57">
        <f>SUM(L57:L60)</f>
        <v>0</v>
      </c>
      <c r="M61" s="57">
        <f>SUM(M57:M60)</f>
        <v>0</v>
      </c>
      <c r="N61" s="57">
        <f>SUM(N57:N60)</f>
        <v>2278.88</v>
      </c>
      <c r="O61" s="57"/>
    </row>
    <row r="62" spans="1:17" ht="12.75" customHeight="1" x14ac:dyDescent="0.2">
      <c r="A62" s="265">
        <v>7</v>
      </c>
      <c r="B62" s="267" t="s">
        <v>95</v>
      </c>
      <c r="C62" s="269" t="s">
        <v>14</v>
      </c>
      <c r="D62" s="265">
        <v>646</v>
      </c>
      <c r="E62" s="263" t="s">
        <v>99</v>
      </c>
      <c r="F62" s="263" t="s">
        <v>14</v>
      </c>
      <c r="G62" s="277" t="s">
        <v>241</v>
      </c>
      <c r="H62" s="27">
        <v>2308</v>
      </c>
      <c r="I62" s="169" t="s">
        <v>230</v>
      </c>
      <c r="J62" s="28">
        <v>2086.52</v>
      </c>
      <c r="K62" s="28">
        <v>2086.52</v>
      </c>
      <c r="L62" s="28"/>
      <c r="M62" s="28"/>
      <c r="N62" s="28">
        <f>J62-L62-M62</f>
        <v>2086.52</v>
      </c>
      <c r="O62" s="57"/>
    </row>
    <row r="63" spans="1:17" x14ac:dyDescent="0.2">
      <c r="A63" s="266"/>
      <c r="B63" s="268"/>
      <c r="C63" s="270"/>
      <c r="D63" s="266"/>
      <c r="E63" s="264"/>
      <c r="F63" s="264"/>
      <c r="G63" s="278"/>
      <c r="H63" s="27">
        <v>2349</v>
      </c>
      <c r="I63" s="169" t="s">
        <v>242</v>
      </c>
      <c r="J63" s="28">
        <v>2741.58</v>
      </c>
      <c r="K63" s="28">
        <v>2741.58</v>
      </c>
      <c r="L63" s="28"/>
      <c r="M63" s="28"/>
      <c r="N63" s="28">
        <f>J63-L63-M63</f>
        <v>2741.58</v>
      </c>
      <c r="O63" s="57"/>
    </row>
    <row r="64" spans="1:17" x14ac:dyDescent="0.2">
      <c r="A64" s="266"/>
      <c r="B64" s="268"/>
      <c r="C64" s="270"/>
      <c r="D64" s="266"/>
      <c r="E64" s="264"/>
      <c r="F64" s="264"/>
      <c r="G64" s="278"/>
      <c r="H64" s="27">
        <v>2350</v>
      </c>
      <c r="I64" s="169" t="s">
        <v>242</v>
      </c>
      <c r="J64" s="28">
        <v>1338</v>
      </c>
      <c r="K64" s="28">
        <v>1338</v>
      </c>
      <c r="L64" s="28"/>
      <c r="M64" s="28"/>
      <c r="N64" s="28">
        <f>J64-L64-M64</f>
        <v>1338</v>
      </c>
      <c r="O64" s="57"/>
    </row>
    <row r="65" spans="1:15" x14ac:dyDescent="0.2">
      <c r="A65" s="266"/>
      <c r="B65" s="268"/>
      <c r="C65" s="270"/>
      <c r="D65" s="266"/>
      <c r="E65" s="264"/>
      <c r="F65" s="264"/>
      <c r="G65" s="278"/>
      <c r="H65" s="27"/>
      <c r="I65" s="169"/>
      <c r="J65" s="28"/>
      <c r="K65" s="28"/>
      <c r="L65" s="28"/>
      <c r="M65" s="28"/>
      <c r="N65" s="28"/>
      <c r="O65" s="57"/>
    </row>
    <row r="66" spans="1:15" x14ac:dyDescent="0.2">
      <c r="A66" s="266"/>
      <c r="B66" s="268"/>
      <c r="C66" s="270"/>
      <c r="D66" s="266"/>
      <c r="E66" s="264"/>
      <c r="F66" s="264"/>
      <c r="G66" s="278"/>
      <c r="H66" s="27"/>
      <c r="I66" s="169"/>
      <c r="J66" s="28"/>
      <c r="K66" s="28"/>
      <c r="L66" s="28"/>
      <c r="M66" s="28"/>
      <c r="N66" s="28"/>
      <c r="O66" s="57"/>
    </row>
    <row r="67" spans="1:15" x14ac:dyDescent="0.2">
      <c r="A67" s="266"/>
      <c r="B67" s="268"/>
      <c r="C67" s="270"/>
      <c r="D67" s="266"/>
      <c r="E67" s="264"/>
      <c r="F67" s="264"/>
      <c r="G67" s="278"/>
      <c r="H67" s="27"/>
      <c r="I67" s="169"/>
      <c r="J67" s="28"/>
      <c r="K67" s="28"/>
      <c r="L67" s="28"/>
      <c r="M67" s="28"/>
      <c r="N67" s="28"/>
      <c r="O67" s="57"/>
    </row>
    <row r="68" spans="1:15" x14ac:dyDescent="0.2">
      <c r="A68" s="56"/>
      <c r="B68" s="112" t="s">
        <v>13</v>
      </c>
      <c r="C68" s="117"/>
      <c r="D68" s="56"/>
      <c r="E68" s="55"/>
      <c r="F68" s="138"/>
      <c r="G68" s="55"/>
      <c r="H68" s="27"/>
      <c r="I68" s="169"/>
      <c r="J68" s="57">
        <f>SUM(J62:J67)</f>
        <v>6166.1</v>
      </c>
      <c r="K68" s="57">
        <f>SUM(K62:K67)</f>
        <v>6166.1</v>
      </c>
      <c r="L68" s="57">
        <f>SUM(L62:L67)</f>
        <v>0</v>
      </c>
      <c r="M68" s="57">
        <f>SUM(M62:M67)</f>
        <v>0</v>
      </c>
      <c r="N68" s="57">
        <f>SUM(N62:N67)</f>
        <v>6166.1</v>
      </c>
      <c r="O68" s="57"/>
    </row>
    <row r="69" spans="1:15" x14ac:dyDescent="0.2">
      <c r="A69" s="265">
        <v>8</v>
      </c>
      <c r="B69" s="275" t="s">
        <v>32</v>
      </c>
      <c r="C69" s="258" t="s">
        <v>16</v>
      </c>
      <c r="D69" s="265">
        <v>24</v>
      </c>
      <c r="E69" s="258" t="s">
        <v>99</v>
      </c>
      <c r="F69" s="258" t="s">
        <v>16</v>
      </c>
      <c r="G69" s="277" t="s">
        <v>66</v>
      </c>
      <c r="H69" s="27">
        <v>90114</v>
      </c>
      <c r="I69" s="169" t="s">
        <v>242</v>
      </c>
      <c r="J69" s="28">
        <v>20155.8</v>
      </c>
      <c r="K69" s="28">
        <v>20155.8</v>
      </c>
      <c r="L69" s="28"/>
      <c r="M69" s="28"/>
      <c r="N69" s="28">
        <f>J69-L69-M69</f>
        <v>20155.8</v>
      </c>
      <c r="O69" s="57"/>
    </row>
    <row r="70" spans="1:15" x14ac:dyDescent="0.2">
      <c r="A70" s="266"/>
      <c r="B70" s="276"/>
      <c r="C70" s="259"/>
      <c r="D70" s="266"/>
      <c r="E70" s="259"/>
      <c r="F70" s="259"/>
      <c r="G70" s="278"/>
      <c r="H70" s="27"/>
      <c r="I70" s="169"/>
      <c r="J70" s="28"/>
      <c r="K70" s="28"/>
      <c r="L70" s="28"/>
      <c r="M70" s="28"/>
      <c r="N70" s="28"/>
      <c r="O70" s="57"/>
    </row>
    <row r="71" spans="1:15" x14ac:dyDescent="0.2">
      <c r="A71" s="266"/>
      <c r="B71" s="276"/>
      <c r="C71" s="259"/>
      <c r="D71" s="266"/>
      <c r="E71" s="259"/>
      <c r="F71" s="259"/>
      <c r="G71" s="278"/>
      <c r="H71" s="77"/>
      <c r="I71" s="170"/>
      <c r="J71" s="78"/>
      <c r="K71" s="78"/>
      <c r="L71" s="161"/>
      <c r="M71" s="161"/>
      <c r="N71" s="28"/>
      <c r="O71" s="57"/>
    </row>
    <row r="72" spans="1:15" x14ac:dyDescent="0.2">
      <c r="A72" s="266"/>
      <c r="B72" s="276"/>
      <c r="C72" s="259"/>
      <c r="D72" s="266"/>
      <c r="E72" s="260"/>
      <c r="F72" s="259"/>
      <c r="G72" s="278"/>
      <c r="H72" s="65"/>
      <c r="I72" s="173"/>
      <c r="J72" s="65"/>
      <c r="K72" s="65"/>
      <c r="L72" s="28"/>
      <c r="M72" s="28"/>
      <c r="N72" s="28"/>
      <c r="O72" s="57"/>
    </row>
    <row r="73" spans="1:15" x14ac:dyDescent="0.2">
      <c r="A73" s="56"/>
      <c r="B73" s="112" t="s">
        <v>13</v>
      </c>
      <c r="C73" s="117"/>
      <c r="D73" s="56"/>
      <c r="E73" s="55"/>
      <c r="F73" s="138"/>
      <c r="G73" s="55"/>
      <c r="H73" s="27"/>
      <c r="I73" s="169"/>
      <c r="J73" s="57">
        <f>SUM(J69:J72)</f>
        <v>20155.8</v>
      </c>
      <c r="K73" s="57">
        <f>SUM(K69:K72)</f>
        <v>20155.8</v>
      </c>
      <c r="L73" s="57">
        <f>SUM(L69:L72)</f>
        <v>0</v>
      </c>
      <c r="M73" s="57">
        <f>SUM(M69:M72)</f>
        <v>0</v>
      </c>
      <c r="N73" s="57">
        <f>SUM(N69:N72)</f>
        <v>20155.8</v>
      </c>
      <c r="O73" s="57"/>
    </row>
    <row r="74" spans="1:15" x14ac:dyDescent="0.2">
      <c r="A74" s="265">
        <v>9</v>
      </c>
      <c r="B74" s="275" t="s">
        <v>117</v>
      </c>
      <c r="C74" s="258" t="s">
        <v>118</v>
      </c>
      <c r="D74" s="265">
        <v>935</v>
      </c>
      <c r="E74" s="258" t="s">
        <v>119</v>
      </c>
      <c r="F74" s="258" t="s">
        <v>44</v>
      </c>
      <c r="G74" s="277" t="s">
        <v>120</v>
      </c>
      <c r="H74" s="27">
        <v>35</v>
      </c>
      <c r="I74" s="169" t="s">
        <v>248</v>
      </c>
      <c r="J74" s="28">
        <v>1056.4000000000001</v>
      </c>
      <c r="K74" s="28">
        <v>1056.4000000000001</v>
      </c>
      <c r="L74" s="28"/>
      <c r="M74" s="28"/>
      <c r="N74" s="28">
        <f>J74-L74-M74</f>
        <v>1056.4000000000001</v>
      </c>
      <c r="O74" s="57"/>
    </row>
    <row r="75" spans="1:15" x14ac:dyDescent="0.2">
      <c r="A75" s="266"/>
      <c r="B75" s="276"/>
      <c r="C75" s="259"/>
      <c r="D75" s="266"/>
      <c r="E75" s="259"/>
      <c r="F75" s="259"/>
      <c r="G75" s="278"/>
      <c r="H75" s="27"/>
      <c r="I75" s="169"/>
      <c r="J75" s="28"/>
      <c r="K75" s="28"/>
      <c r="L75" s="28"/>
      <c r="M75" s="28"/>
      <c r="N75" s="28"/>
      <c r="O75" s="57"/>
    </row>
    <row r="76" spans="1:15" x14ac:dyDescent="0.2">
      <c r="A76" s="266"/>
      <c r="B76" s="276"/>
      <c r="C76" s="259"/>
      <c r="D76" s="266"/>
      <c r="E76" s="259"/>
      <c r="F76" s="259"/>
      <c r="G76" s="278"/>
      <c r="H76" s="5"/>
      <c r="I76" s="174"/>
      <c r="J76" s="5"/>
      <c r="K76" s="5"/>
      <c r="L76" s="28"/>
      <c r="M76" s="28"/>
      <c r="N76" s="28"/>
      <c r="O76" s="57"/>
    </row>
    <row r="77" spans="1:15" x14ac:dyDescent="0.2">
      <c r="A77" s="266"/>
      <c r="B77" s="276"/>
      <c r="C77" s="259"/>
      <c r="D77" s="266"/>
      <c r="E77" s="259"/>
      <c r="F77" s="259"/>
      <c r="G77" s="278"/>
      <c r="H77" s="65"/>
      <c r="I77" s="173"/>
      <c r="J77" s="65"/>
      <c r="K77" s="65"/>
      <c r="L77" s="28"/>
      <c r="M77" s="28"/>
      <c r="N77" s="28"/>
      <c r="O77" s="57"/>
    </row>
    <row r="78" spans="1:15" x14ac:dyDescent="0.2">
      <c r="A78" s="266"/>
      <c r="B78" s="276"/>
      <c r="C78" s="259"/>
      <c r="D78" s="266"/>
      <c r="E78" s="260"/>
      <c r="F78" s="259"/>
      <c r="G78" s="278"/>
      <c r="H78" s="65"/>
      <c r="I78" s="173"/>
      <c r="J78" s="65"/>
      <c r="K78" s="65"/>
      <c r="L78" s="28"/>
      <c r="M78" s="28"/>
      <c r="N78" s="28"/>
      <c r="O78" s="57"/>
    </row>
    <row r="79" spans="1:15" x14ac:dyDescent="0.2">
      <c r="A79" s="56"/>
      <c r="B79" s="112" t="s">
        <v>13</v>
      </c>
      <c r="C79" s="117"/>
      <c r="D79" s="56"/>
      <c r="E79" s="55"/>
      <c r="F79" s="138"/>
      <c r="G79" s="55"/>
      <c r="H79" s="27"/>
      <c r="I79" s="169"/>
      <c r="J79" s="57">
        <f>SUM(J74:J78)</f>
        <v>1056.4000000000001</v>
      </c>
      <c r="K79" s="57">
        <f>SUM(K74:K78)</f>
        <v>1056.4000000000001</v>
      </c>
      <c r="L79" s="57">
        <f>SUM(L74:L78)</f>
        <v>0</v>
      </c>
      <c r="M79" s="57">
        <f>SUM(M74:M78)</f>
        <v>0</v>
      </c>
      <c r="N79" s="57">
        <f>SUM(N74:N78)</f>
        <v>1056.4000000000001</v>
      </c>
      <c r="O79" s="57"/>
    </row>
    <row r="80" spans="1:15" x14ac:dyDescent="0.2">
      <c r="A80" s="265">
        <v>10</v>
      </c>
      <c r="B80" s="275" t="s">
        <v>232</v>
      </c>
      <c r="C80" s="305" t="s">
        <v>14</v>
      </c>
      <c r="D80" s="265">
        <v>215</v>
      </c>
      <c r="E80" s="261" t="s">
        <v>99</v>
      </c>
      <c r="F80" s="258" t="s">
        <v>14</v>
      </c>
      <c r="G80" s="277" t="s">
        <v>146</v>
      </c>
      <c r="H80" s="27">
        <v>1339768</v>
      </c>
      <c r="I80" s="169" t="s">
        <v>238</v>
      </c>
      <c r="J80" s="28">
        <v>4799</v>
      </c>
      <c r="K80" s="28">
        <v>4799</v>
      </c>
      <c r="L80" s="28"/>
      <c r="M80" s="28"/>
      <c r="N80" s="28">
        <f>J80-L80-M80</f>
        <v>4799</v>
      </c>
      <c r="O80" s="57"/>
    </row>
    <row r="81" spans="1:15" x14ac:dyDescent="0.2">
      <c r="A81" s="266"/>
      <c r="B81" s="276"/>
      <c r="C81" s="306"/>
      <c r="D81" s="266"/>
      <c r="E81" s="262"/>
      <c r="F81" s="259"/>
      <c r="G81" s="278"/>
      <c r="H81" s="27">
        <v>1340735</v>
      </c>
      <c r="I81" s="169" t="s">
        <v>230</v>
      </c>
      <c r="J81" s="28">
        <v>5758.8</v>
      </c>
      <c r="K81" s="28">
        <v>5758.8</v>
      </c>
      <c r="L81" s="28"/>
      <c r="M81" s="28"/>
      <c r="N81" s="28">
        <f>J81-L81-M81</f>
        <v>5758.8</v>
      </c>
      <c r="O81" s="57"/>
    </row>
    <row r="82" spans="1:15" x14ac:dyDescent="0.2">
      <c r="A82" s="266"/>
      <c r="B82" s="276"/>
      <c r="C82" s="306"/>
      <c r="D82" s="266"/>
      <c r="E82" s="262"/>
      <c r="F82" s="259"/>
      <c r="G82" s="278"/>
      <c r="H82" s="27">
        <v>1343053</v>
      </c>
      <c r="I82" s="169" t="s">
        <v>254</v>
      </c>
      <c r="J82" s="28">
        <v>4799</v>
      </c>
      <c r="K82" s="28">
        <v>4799</v>
      </c>
      <c r="L82" s="28"/>
      <c r="M82" s="28"/>
      <c r="N82" s="28">
        <f>J82-L82-M82</f>
        <v>4799</v>
      </c>
      <c r="O82" s="57"/>
    </row>
    <row r="83" spans="1:15" x14ac:dyDescent="0.2">
      <c r="A83" s="266"/>
      <c r="B83" s="276"/>
      <c r="C83" s="306"/>
      <c r="D83" s="266"/>
      <c r="E83" s="262"/>
      <c r="F83" s="259"/>
      <c r="G83" s="278"/>
      <c r="H83" s="27">
        <v>1344484</v>
      </c>
      <c r="I83" s="169" t="s">
        <v>249</v>
      </c>
      <c r="J83" s="28">
        <v>6718.6</v>
      </c>
      <c r="K83" s="28">
        <v>6718.6</v>
      </c>
      <c r="L83" s="28"/>
      <c r="M83" s="28"/>
      <c r="N83" s="28">
        <f>J83-L83-M83</f>
        <v>6718.6</v>
      </c>
      <c r="O83" s="57"/>
    </row>
    <row r="84" spans="1:15" x14ac:dyDescent="0.2">
      <c r="A84" s="68"/>
      <c r="B84" s="111"/>
      <c r="C84" s="130"/>
      <c r="D84" s="68"/>
      <c r="E84" s="82"/>
      <c r="F84" s="127"/>
      <c r="G84" s="83"/>
      <c r="H84" s="27"/>
      <c r="I84" s="169"/>
      <c r="J84" s="28"/>
      <c r="K84" s="28"/>
      <c r="L84" s="28"/>
      <c r="M84" s="28"/>
      <c r="N84" s="28"/>
      <c r="O84" s="57"/>
    </row>
    <row r="85" spans="1:15" x14ac:dyDescent="0.2">
      <c r="A85" s="68"/>
      <c r="B85" s="111"/>
      <c r="C85" s="130"/>
      <c r="D85" s="68"/>
      <c r="E85" s="82"/>
      <c r="F85" s="127"/>
      <c r="G85" s="83"/>
      <c r="H85" s="27"/>
      <c r="I85" s="169"/>
      <c r="J85" s="28"/>
      <c r="K85" s="28"/>
      <c r="L85" s="28"/>
      <c r="M85" s="28"/>
      <c r="N85" s="28"/>
      <c r="O85" s="57"/>
    </row>
    <row r="86" spans="1:15" x14ac:dyDescent="0.2">
      <c r="A86" s="54"/>
      <c r="B86" s="108" t="s">
        <v>13</v>
      </c>
      <c r="C86" s="115"/>
      <c r="D86" s="54"/>
      <c r="E86" s="54"/>
      <c r="F86" s="154"/>
      <c r="G86" s="56"/>
      <c r="H86" s="27"/>
      <c r="I86" s="169"/>
      <c r="J86" s="57">
        <f>SUM(J80:J83)</f>
        <v>22075.4</v>
      </c>
      <c r="K86" s="57">
        <f>SUM(K80:K83)</f>
        <v>22075.4</v>
      </c>
      <c r="L86" s="57">
        <f>SUM(L80:L83)</f>
        <v>0</v>
      </c>
      <c r="M86" s="57">
        <f>SUM(M80:M83)</f>
        <v>0</v>
      </c>
      <c r="N86" s="57">
        <f>SUM(N80:N83)</f>
        <v>22075.4</v>
      </c>
      <c r="O86" s="57"/>
    </row>
    <row r="87" spans="1:15" x14ac:dyDescent="0.2">
      <c r="A87" s="265">
        <v>11</v>
      </c>
      <c r="B87" s="275" t="s">
        <v>35</v>
      </c>
      <c r="C87" s="269" t="s">
        <v>16</v>
      </c>
      <c r="D87" s="265">
        <v>41</v>
      </c>
      <c r="E87" s="261" t="s">
        <v>99</v>
      </c>
      <c r="F87" s="263" t="s">
        <v>16</v>
      </c>
      <c r="G87" s="258" t="s">
        <v>51</v>
      </c>
      <c r="H87" s="27">
        <v>202</v>
      </c>
      <c r="I87" s="169" t="s">
        <v>230</v>
      </c>
      <c r="J87" s="28">
        <v>2400.46</v>
      </c>
      <c r="K87" s="137">
        <v>2400.46</v>
      </c>
      <c r="L87" s="27"/>
      <c r="M87" s="28"/>
      <c r="N87" s="28">
        <f>J87-L87-M87</f>
        <v>2400.46</v>
      </c>
      <c r="O87" s="27"/>
    </row>
    <row r="88" spans="1:15" x14ac:dyDescent="0.2">
      <c r="A88" s="266"/>
      <c r="B88" s="276"/>
      <c r="C88" s="270"/>
      <c r="D88" s="266"/>
      <c r="E88" s="262"/>
      <c r="F88" s="264"/>
      <c r="G88" s="259"/>
      <c r="H88" s="27">
        <v>210</v>
      </c>
      <c r="I88" s="169" t="s">
        <v>249</v>
      </c>
      <c r="J88" s="28">
        <v>2469.85</v>
      </c>
      <c r="K88" s="28">
        <v>2469.85</v>
      </c>
      <c r="L88" s="27"/>
      <c r="M88" s="28"/>
      <c r="N88" s="28">
        <f>J88-L88-M88</f>
        <v>2469.85</v>
      </c>
      <c r="O88" s="27"/>
    </row>
    <row r="89" spans="1:15" x14ac:dyDescent="0.2">
      <c r="A89" s="266"/>
      <c r="B89" s="276"/>
      <c r="C89" s="270"/>
      <c r="D89" s="266"/>
      <c r="E89" s="262"/>
      <c r="F89" s="264"/>
      <c r="G89" s="259"/>
      <c r="H89" s="27"/>
      <c r="I89" s="169"/>
      <c r="J89" s="28"/>
      <c r="K89" s="28"/>
      <c r="L89" s="27"/>
      <c r="M89" s="28"/>
      <c r="N89" s="28"/>
      <c r="O89" s="27"/>
    </row>
    <row r="90" spans="1:15" x14ac:dyDescent="0.2">
      <c r="A90" s="68"/>
      <c r="B90" s="111"/>
      <c r="C90" s="116"/>
      <c r="D90" s="68"/>
      <c r="E90" s="82"/>
      <c r="F90" s="153"/>
      <c r="G90" s="259"/>
      <c r="H90" s="27"/>
      <c r="I90" s="169"/>
      <c r="J90" s="28"/>
      <c r="K90" s="28"/>
      <c r="L90" s="27"/>
      <c r="M90" s="28"/>
      <c r="N90" s="28"/>
      <c r="O90" s="27"/>
    </row>
    <row r="91" spans="1:15" x14ac:dyDescent="0.2">
      <c r="A91" s="68"/>
      <c r="B91" s="111"/>
      <c r="C91" s="116"/>
      <c r="D91" s="68"/>
      <c r="E91" s="82"/>
      <c r="F91" s="153"/>
      <c r="G91" s="259"/>
      <c r="H91" s="27"/>
      <c r="I91" s="169"/>
      <c r="J91" s="28"/>
      <c r="K91" s="28"/>
      <c r="L91" s="27"/>
      <c r="M91" s="28"/>
      <c r="N91" s="28"/>
      <c r="O91" s="27"/>
    </row>
    <row r="92" spans="1:15" x14ac:dyDescent="0.2">
      <c r="A92" s="68"/>
      <c r="B92" s="111"/>
      <c r="C92" s="116"/>
      <c r="D92" s="68"/>
      <c r="E92" s="82"/>
      <c r="F92" s="153"/>
      <c r="G92" s="259"/>
      <c r="H92" s="27"/>
      <c r="I92" s="169"/>
      <c r="J92" s="28"/>
      <c r="K92" s="28"/>
      <c r="L92" s="27"/>
      <c r="M92" s="28"/>
      <c r="N92" s="28"/>
      <c r="O92" s="27"/>
    </row>
    <row r="93" spans="1:15" x14ac:dyDescent="0.2">
      <c r="A93" s="58"/>
      <c r="B93" s="112" t="s">
        <v>13</v>
      </c>
      <c r="C93" s="118"/>
      <c r="D93" s="97"/>
      <c r="E93" s="25"/>
      <c r="F93" s="155"/>
      <c r="G93" s="25"/>
      <c r="H93" s="18"/>
      <c r="I93" s="167"/>
      <c r="J93" s="24">
        <f>SUM(J87:J89)</f>
        <v>4870.3099999999995</v>
      </c>
      <c r="K93" s="24">
        <f>SUM(K87:K89)</f>
        <v>4870.3099999999995</v>
      </c>
      <c r="L93" s="24">
        <f>SUM(L87:L89)</f>
        <v>0</v>
      </c>
      <c r="M93" s="24">
        <f>SUM(M87:M89)</f>
        <v>0</v>
      </c>
      <c r="N93" s="24">
        <f>SUM(N87:N89)</f>
        <v>4870.3099999999995</v>
      </c>
      <c r="O93" s="18"/>
    </row>
    <row r="94" spans="1:15" x14ac:dyDescent="0.2">
      <c r="A94" s="265">
        <v>12</v>
      </c>
      <c r="B94" s="275" t="s">
        <v>87</v>
      </c>
      <c r="C94" s="269" t="s">
        <v>14</v>
      </c>
      <c r="D94" s="277">
        <v>620</v>
      </c>
      <c r="E94" s="277" t="s">
        <v>99</v>
      </c>
      <c r="F94" s="263" t="s">
        <v>14</v>
      </c>
      <c r="G94" s="277" t="s">
        <v>67</v>
      </c>
      <c r="H94" s="27">
        <v>5417</v>
      </c>
      <c r="I94" s="169" t="s">
        <v>230</v>
      </c>
      <c r="J94" s="28">
        <v>20738.740000000002</v>
      </c>
      <c r="K94" s="28">
        <v>20738.740000000002</v>
      </c>
      <c r="L94" s="28"/>
      <c r="M94" s="28"/>
      <c r="N94" s="28">
        <f>J94-L94-M94</f>
        <v>20738.740000000002</v>
      </c>
      <c r="O94" s="27"/>
    </row>
    <row r="95" spans="1:15" x14ac:dyDescent="0.2">
      <c r="A95" s="266"/>
      <c r="B95" s="276"/>
      <c r="C95" s="303"/>
      <c r="D95" s="278"/>
      <c r="E95" s="278"/>
      <c r="F95" s="304"/>
      <c r="G95" s="278"/>
      <c r="H95" s="27">
        <v>5418</v>
      </c>
      <c r="I95" s="169" t="s">
        <v>230</v>
      </c>
      <c r="J95" s="28">
        <v>161.51</v>
      </c>
      <c r="K95" s="28">
        <v>161.51</v>
      </c>
      <c r="L95" s="27"/>
      <c r="M95" s="28"/>
      <c r="N95" s="28">
        <f t="shared" ref="N95:N112" si="2">J95-L95-M95</f>
        <v>161.51</v>
      </c>
      <c r="O95" s="27"/>
    </row>
    <row r="96" spans="1:15" x14ac:dyDescent="0.2">
      <c r="A96" s="266"/>
      <c r="B96" s="276"/>
      <c r="C96" s="303"/>
      <c r="D96" s="278"/>
      <c r="E96" s="278"/>
      <c r="F96" s="304"/>
      <c r="G96" s="278"/>
      <c r="H96" s="27">
        <v>5419</v>
      </c>
      <c r="I96" s="169" t="s">
        <v>230</v>
      </c>
      <c r="J96" s="28">
        <v>167.97</v>
      </c>
      <c r="K96" s="28">
        <v>167.97</v>
      </c>
      <c r="L96" s="27"/>
      <c r="M96" s="28"/>
      <c r="N96" s="28">
        <f t="shared" si="2"/>
        <v>167.97</v>
      </c>
      <c r="O96" s="27"/>
    </row>
    <row r="97" spans="1:15" x14ac:dyDescent="0.2">
      <c r="A97" s="266"/>
      <c r="B97" s="276"/>
      <c r="C97" s="303"/>
      <c r="D97" s="278"/>
      <c r="E97" s="278"/>
      <c r="F97" s="304"/>
      <c r="G97" s="278"/>
      <c r="H97" s="27">
        <v>5420</v>
      </c>
      <c r="I97" s="169" t="s">
        <v>230</v>
      </c>
      <c r="J97" s="28">
        <v>697.72</v>
      </c>
      <c r="K97" s="28">
        <v>697.72</v>
      </c>
      <c r="L97" s="27"/>
      <c r="M97" s="28"/>
      <c r="N97" s="28">
        <f t="shared" si="2"/>
        <v>697.72</v>
      </c>
      <c r="O97" s="27"/>
    </row>
    <row r="98" spans="1:15" x14ac:dyDescent="0.2">
      <c r="A98" s="266"/>
      <c r="B98" s="276"/>
      <c r="C98" s="303"/>
      <c r="D98" s="278"/>
      <c r="E98" s="278"/>
      <c r="F98" s="304"/>
      <c r="G98" s="278"/>
      <c r="H98" s="27">
        <v>5421</v>
      </c>
      <c r="I98" s="169" t="s">
        <v>230</v>
      </c>
      <c r="J98" s="28">
        <v>374.7</v>
      </c>
      <c r="K98" s="28">
        <v>374.7</v>
      </c>
      <c r="L98" s="27"/>
      <c r="M98" s="28"/>
      <c r="N98" s="28">
        <f t="shared" si="2"/>
        <v>374.7</v>
      </c>
      <c r="O98" s="27"/>
    </row>
    <row r="99" spans="1:15" x14ac:dyDescent="0.2">
      <c r="A99" s="266"/>
      <c r="B99" s="276"/>
      <c r="C99" s="303"/>
      <c r="D99" s="278"/>
      <c r="E99" s="278"/>
      <c r="F99" s="304"/>
      <c r="G99" s="278"/>
      <c r="H99" s="27">
        <v>5422</v>
      </c>
      <c r="I99" s="169" t="s">
        <v>230</v>
      </c>
      <c r="J99" s="28">
        <v>129.21</v>
      </c>
      <c r="K99" s="28">
        <v>129.21</v>
      </c>
      <c r="L99" s="27"/>
      <c r="M99" s="28"/>
      <c r="N99" s="28">
        <f t="shared" si="2"/>
        <v>129.21</v>
      </c>
      <c r="O99" s="27"/>
    </row>
    <row r="100" spans="1:15" x14ac:dyDescent="0.2">
      <c r="A100" s="266"/>
      <c r="B100" s="276"/>
      <c r="C100" s="303"/>
      <c r="D100" s="278"/>
      <c r="E100" s="278"/>
      <c r="F100" s="304"/>
      <c r="G100" s="278"/>
      <c r="H100" s="27">
        <v>5979</v>
      </c>
      <c r="I100" s="169" t="s">
        <v>242</v>
      </c>
      <c r="J100" s="28">
        <v>523.26</v>
      </c>
      <c r="K100" s="28">
        <f>J100</f>
        <v>523.26</v>
      </c>
      <c r="L100" s="27"/>
      <c r="M100" s="28"/>
      <c r="N100" s="28">
        <f t="shared" si="2"/>
        <v>523.26</v>
      </c>
      <c r="O100" s="27"/>
    </row>
    <row r="101" spans="1:15" x14ac:dyDescent="0.2">
      <c r="A101" s="266"/>
      <c r="B101" s="276"/>
      <c r="C101" s="303"/>
      <c r="D101" s="278"/>
      <c r="E101" s="278"/>
      <c r="F101" s="304"/>
      <c r="G101" s="278"/>
      <c r="H101" s="27">
        <v>5980</v>
      </c>
      <c r="I101" s="169" t="s">
        <v>242</v>
      </c>
      <c r="J101" s="28">
        <v>232.56</v>
      </c>
      <c r="K101" s="28">
        <f t="shared" ref="K101:K112" si="3">J101</f>
        <v>232.56</v>
      </c>
      <c r="L101" s="27"/>
      <c r="M101" s="28"/>
      <c r="N101" s="28">
        <f t="shared" si="2"/>
        <v>232.56</v>
      </c>
      <c r="O101" s="27"/>
    </row>
    <row r="102" spans="1:15" x14ac:dyDescent="0.2">
      <c r="A102" s="266"/>
      <c r="B102" s="276"/>
      <c r="C102" s="303"/>
      <c r="D102" s="278"/>
      <c r="E102" s="278"/>
      <c r="F102" s="304"/>
      <c r="G102" s="278"/>
      <c r="H102" s="27">
        <v>5981</v>
      </c>
      <c r="I102" s="169" t="s">
        <v>242</v>
      </c>
      <c r="J102" s="28">
        <v>1162.8</v>
      </c>
      <c r="K102" s="28">
        <f t="shared" si="3"/>
        <v>1162.8</v>
      </c>
      <c r="L102" s="27"/>
      <c r="M102" s="28"/>
      <c r="N102" s="28">
        <f>K102-O102</f>
        <v>344.92999999999995</v>
      </c>
      <c r="O102" s="27">
        <v>817.87</v>
      </c>
    </row>
    <row r="103" spans="1:15" x14ac:dyDescent="0.2">
      <c r="A103" s="266"/>
      <c r="B103" s="276"/>
      <c r="C103" s="303"/>
      <c r="D103" s="278"/>
      <c r="E103" s="278"/>
      <c r="F103" s="304"/>
      <c r="G103" s="278"/>
      <c r="H103" s="27">
        <v>5982</v>
      </c>
      <c r="I103" s="169" t="s">
        <v>242</v>
      </c>
      <c r="J103" s="28">
        <v>258.39999999999998</v>
      </c>
      <c r="K103" s="28">
        <f t="shared" si="3"/>
        <v>258.39999999999998</v>
      </c>
      <c r="L103" s="27"/>
      <c r="M103" s="28"/>
      <c r="N103" s="28">
        <f t="shared" si="2"/>
        <v>258.39999999999998</v>
      </c>
      <c r="O103" s="27"/>
    </row>
    <row r="104" spans="1:15" x14ac:dyDescent="0.2">
      <c r="A104" s="266"/>
      <c r="B104" s="276"/>
      <c r="C104" s="303"/>
      <c r="D104" s="278"/>
      <c r="E104" s="278"/>
      <c r="F104" s="304"/>
      <c r="G104" s="278"/>
      <c r="H104" s="27">
        <v>5983</v>
      </c>
      <c r="I104" s="169" t="s">
        <v>242</v>
      </c>
      <c r="J104" s="28">
        <v>142.12</v>
      </c>
      <c r="K104" s="28">
        <f t="shared" si="3"/>
        <v>142.12</v>
      </c>
      <c r="L104" s="27"/>
      <c r="M104" s="28"/>
      <c r="N104" s="28">
        <f t="shared" si="2"/>
        <v>142.12</v>
      </c>
      <c r="O104" s="27"/>
    </row>
    <row r="105" spans="1:15" x14ac:dyDescent="0.2">
      <c r="A105" s="266"/>
      <c r="B105" s="276"/>
      <c r="C105" s="303"/>
      <c r="D105" s="278"/>
      <c r="E105" s="278"/>
      <c r="F105" s="304"/>
      <c r="G105" s="278"/>
      <c r="H105" s="27">
        <v>5984</v>
      </c>
      <c r="I105" s="169" t="s">
        <v>242</v>
      </c>
      <c r="J105" s="28">
        <v>562.02</v>
      </c>
      <c r="K105" s="28">
        <f t="shared" si="3"/>
        <v>562.02</v>
      </c>
      <c r="L105" s="27"/>
      <c r="M105" s="28"/>
      <c r="N105" s="28">
        <f t="shared" si="2"/>
        <v>562.02</v>
      </c>
      <c r="O105" s="27"/>
    </row>
    <row r="106" spans="1:15" x14ac:dyDescent="0.2">
      <c r="A106" s="266"/>
      <c r="B106" s="276"/>
      <c r="C106" s="303"/>
      <c r="D106" s="278"/>
      <c r="E106" s="278"/>
      <c r="F106" s="304"/>
      <c r="G106" s="278"/>
      <c r="H106" s="27">
        <v>5985</v>
      </c>
      <c r="I106" s="169" t="s">
        <v>242</v>
      </c>
      <c r="J106" s="28">
        <v>542.64</v>
      </c>
      <c r="K106" s="28">
        <f t="shared" si="3"/>
        <v>542.64</v>
      </c>
      <c r="L106" s="27"/>
      <c r="M106" s="28"/>
      <c r="N106" s="28">
        <f t="shared" si="2"/>
        <v>542.64</v>
      </c>
      <c r="O106" s="27"/>
    </row>
    <row r="107" spans="1:15" x14ac:dyDescent="0.2">
      <c r="A107" s="266"/>
      <c r="B107" s="276"/>
      <c r="C107" s="303"/>
      <c r="D107" s="278"/>
      <c r="E107" s="278"/>
      <c r="F107" s="304"/>
      <c r="G107" s="278"/>
      <c r="H107" s="27">
        <v>5986</v>
      </c>
      <c r="I107" s="169" t="s">
        <v>242</v>
      </c>
      <c r="J107" s="28">
        <v>484.5</v>
      </c>
      <c r="K107" s="28">
        <f t="shared" si="3"/>
        <v>484.5</v>
      </c>
      <c r="L107" s="27"/>
      <c r="M107" s="28"/>
      <c r="N107" s="28">
        <f t="shared" si="2"/>
        <v>484.5</v>
      </c>
      <c r="O107" s="27"/>
    </row>
    <row r="108" spans="1:15" x14ac:dyDescent="0.2">
      <c r="A108" s="266"/>
      <c r="B108" s="276"/>
      <c r="C108" s="303"/>
      <c r="D108" s="278"/>
      <c r="E108" s="278"/>
      <c r="F108" s="304"/>
      <c r="G108" s="278"/>
      <c r="H108" s="27">
        <v>5987</v>
      </c>
      <c r="I108" s="169" t="s">
        <v>242</v>
      </c>
      <c r="J108" s="28">
        <v>109.82</v>
      </c>
      <c r="K108" s="28">
        <f t="shared" si="3"/>
        <v>109.82</v>
      </c>
      <c r="L108" s="27"/>
      <c r="M108" s="28"/>
      <c r="N108" s="28">
        <f t="shared" si="2"/>
        <v>109.82</v>
      </c>
      <c r="O108" s="27"/>
    </row>
    <row r="109" spans="1:15" x14ac:dyDescent="0.2">
      <c r="A109" s="266"/>
      <c r="B109" s="276"/>
      <c r="C109" s="303"/>
      <c r="D109" s="278"/>
      <c r="E109" s="278"/>
      <c r="F109" s="304"/>
      <c r="G109" s="278"/>
      <c r="H109" s="27">
        <v>5988</v>
      </c>
      <c r="I109" s="169" t="s">
        <v>242</v>
      </c>
      <c r="J109" s="28">
        <v>406.98</v>
      </c>
      <c r="K109" s="28">
        <f t="shared" si="3"/>
        <v>406.98</v>
      </c>
      <c r="L109" s="27"/>
      <c r="M109" s="28"/>
      <c r="N109" s="28">
        <f t="shared" si="2"/>
        <v>406.98</v>
      </c>
      <c r="O109" s="27"/>
    </row>
    <row r="110" spans="1:15" x14ac:dyDescent="0.2">
      <c r="A110" s="266"/>
      <c r="B110" s="276"/>
      <c r="C110" s="303"/>
      <c r="D110" s="278"/>
      <c r="E110" s="278"/>
      <c r="F110" s="304"/>
      <c r="G110" s="278"/>
      <c r="H110" s="27">
        <v>5989</v>
      </c>
      <c r="I110" s="169" t="s">
        <v>242</v>
      </c>
      <c r="J110" s="28">
        <v>167.96</v>
      </c>
      <c r="K110" s="28">
        <f t="shared" si="3"/>
        <v>167.96</v>
      </c>
      <c r="L110" s="27"/>
      <c r="M110" s="28"/>
      <c r="N110" s="28">
        <f t="shared" si="2"/>
        <v>167.96</v>
      </c>
      <c r="O110" s="27"/>
    </row>
    <row r="111" spans="1:15" x14ac:dyDescent="0.2">
      <c r="A111" s="266"/>
      <c r="B111" s="276"/>
      <c r="C111" s="303"/>
      <c r="D111" s="278"/>
      <c r="E111" s="278"/>
      <c r="F111" s="304"/>
      <c r="G111" s="278"/>
      <c r="H111" s="27">
        <v>5990</v>
      </c>
      <c r="I111" s="169" t="s">
        <v>242</v>
      </c>
      <c r="J111" s="28">
        <v>310.08</v>
      </c>
      <c r="K111" s="28">
        <f t="shared" si="3"/>
        <v>310.08</v>
      </c>
      <c r="L111" s="27"/>
      <c r="M111" s="28"/>
      <c r="N111" s="28">
        <f t="shared" si="2"/>
        <v>310.08</v>
      </c>
      <c r="O111" s="27"/>
    </row>
    <row r="112" spans="1:15" x14ac:dyDescent="0.2">
      <c r="A112" s="68"/>
      <c r="B112" s="111"/>
      <c r="C112" s="131"/>
      <c r="D112" s="83"/>
      <c r="E112" s="83"/>
      <c r="F112" s="156"/>
      <c r="G112" s="83"/>
      <c r="H112" s="27">
        <v>5991</v>
      </c>
      <c r="I112" s="169" t="s">
        <v>242</v>
      </c>
      <c r="J112" s="28">
        <v>122.74</v>
      </c>
      <c r="K112" s="28">
        <f t="shared" si="3"/>
        <v>122.74</v>
      </c>
      <c r="L112" s="27"/>
      <c r="M112" s="28"/>
      <c r="N112" s="28">
        <f t="shared" si="2"/>
        <v>122.74</v>
      </c>
      <c r="O112" s="27"/>
    </row>
    <row r="113" spans="1:15" x14ac:dyDescent="0.2">
      <c r="A113" s="68"/>
      <c r="B113" s="111"/>
      <c r="C113" s="131"/>
      <c r="D113" s="83"/>
      <c r="E113" s="83"/>
      <c r="F113" s="156"/>
      <c r="G113" s="83"/>
      <c r="H113" s="27"/>
      <c r="I113" s="169"/>
      <c r="J113" s="28"/>
      <c r="K113" s="28"/>
      <c r="L113" s="27"/>
      <c r="M113" s="28"/>
      <c r="N113" s="28"/>
      <c r="O113" s="27"/>
    </row>
    <row r="114" spans="1:15" x14ac:dyDescent="0.2">
      <c r="A114" s="58"/>
      <c r="B114" s="112" t="s">
        <v>13</v>
      </c>
      <c r="C114" s="118"/>
      <c r="D114" s="97"/>
      <c r="E114" s="25"/>
      <c r="F114" s="155"/>
      <c r="G114" s="25"/>
      <c r="H114" s="18"/>
      <c r="I114" s="167"/>
      <c r="J114" s="24">
        <f t="shared" ref="J114:O114" si="4">SUM(J94:J113)</f>
        <v>27295.730000000003</v>
      </c>
      <c r="K114" s="24">
        <f t="shared" si="4"/>
        <v>27295.730000000003</v>
      </c>
      <c r="L114" s="24">
        <f t="shared" si="4"/>
        <v>0</v>
      </c>
      <c r="M114" s="24">
        <f t="shared" si="4"/>
        <v>0</v>
      </c>
      <c r="N114" s="24">
        <f t="shared" si="4"/>
        <v>26477.860000000004</v>
      </c>
      <c r="O114" s="24">
        <f t="shared" si="4"/>
        <v>817.87</v>
      </c>
    </row>
    <row r="115" spans="1:15" x14ac:dyDescent="0.2">
      <c r="A115" s="265">
        <v>13</v>
      </c>
      <c r="B115" s="275" t="s">
        <v>20</v>
      </c>
      <c r="C115" s="269" t="s">
        <v>14</v>
      </c>
      <c r="D115" s="265">
        <v>633</v>
      </c>
      <c r="E115" s="277" t="s">
        <v>99</v>
      </c>
      <c r="F115" s="263" t="s">
        <v>14</v>
      </c>
      <c r="G115" s="277" t="s">
        <v>25</v>
      </c>
      <c r="H115" s="27">
        <v>206737</v>
      </c>
      <c r="I115" s="169" t="s">
        <v>230</v>
      </c>
      <c r="J115" s="28">
        <v>15337.85</v>
      </c>
      <c r="K115" s="28">
        <v>15337.85</v>
      </c>
      <c r="L115" s="27"/>
      <c r="M115" s="28"/>
      <c r="N115" s="28">
        <f>J115-L115-M115</f>
        <v>15337.85</v>
      </c>
      <c r="O115" s="27"/>
    </row>
    <row r="116" spans="1:15" x14ac:dyDescent="0.2">
      <c r="A116" s="266"/>
      <c r="B116" s="276"/>
      <c r="C116" s="270"/>
      <c r="D116" s="266"/>
      <c r="E116" s="278"/>
      <c r="F116" s="264"/>
      <c r="G116" s="278"/>
      <c r="H116" s="27">
        <v>206846</v>
      </c>
      <c r="I116" s="169" t="s">
        <v>242</v>
      </c>
      <c r="J116" s="28">
        <v>2614.9499999999998</v>
      </c>
      <c r="K116" s="28">
        <v>2614.9499999999998</v>
      </c>
      <c r="L116" s="27"/>
      <c r="M116" s="28"/>
      <c r="N116" s="28">
        <f>J116-L116-M116</f>
        <v>2614.9499999999998</v>
      </c>
      <c r="O116" s="27"/>
    </row>
    <row r="117" spans="1:15" x14ac:dyDescent="0.2">
      <c r="A117" s="266"/>
      <c r="B117" s="276"/>
      <c r="C117" s="270"/>
      <c r="D117" s="266"/>
      <c r="E117" s="278"/>
      <c r="F117" s="264"/>
      <c r="G117" s="278"/>
      <c r="H117" s="27">
        <v>206847</v>
      </c>
      <c r="I117" s="169" t="s">
        <v>242</v>
      </c>
      <c r="J117" s="28">
        <v>361.4</v>
      </c>
      <c r="K117" s="28">
        <v>361.4</v>
      </c>
      <c r="L117" s="27"/>
      <c r="M117" s="28"/>
      <c r="N117" s="28">
        <f>J117-L117-M117</f>
        <v>361.4</v>
      </c>
      <c r="O117" s="27"/>
    </row>
    <row r="118" spans="1:15" x14ac:dyDescent="0.2">
      <c r="A118" s="266"/>
      <c r="B118" s="276"/>
      <c r="C118" s="270"/>
      <c r="D118" s="266"/>
      <c r="E118" s="278"/>
      <c r="F118" s="264"/>
      <c r="G118" s="278"/>
      <c r="H118" s="27">
        <v>206848</v>
      </c>
      <c r="I118" s="169" t="s">
        <v>242</v>
      </c>
      <c r="J118" s="28">
        <v>11350.99</v>
      </c>
      <c r="K118" s="28">
        <v>11350.99</v>
      </c>
      <c r="L118" s="27"/>
      <c r="M118" s="28"/>
      <c r="N118" s="28">
        <f>J118-L118-M118</f>
        <v>11350.99</v>
      </c>
      <c r="O118" s="27"/>
    </row>
    <row r="119" spans="1:15" x14ac:dyDescent="0.2">
      <c r="A119" s="68"/>
      <c r="B119" s="111"/>
      <c r="C119" s="116"/>
      <c r="D119" s="68"/>
      <c r="E119" s="83"/>
      <c r="F119" s="153"/>
      <c r="G119" s="83"/>
      <c r="H119" s="27"/>
      <c r="I119" s="169"/>
      <c r="J119" s="28"/>
      <c r="K119" s="28"/>
      <c r="L119" s="27"/>
      <c r="M119" s="28"/>
      <c r="N119" s="28"/>
      <c r="O119" s="28"/>
    </row>
    <row r="120" spans="1:15" x14ac:dyDescent="0.2">
      <c r="A120" s="58"/>
      <c r="B120" s="112" t="s">
        <v>13</v>
      </c>
      <c r="C120" s="118"/>
      <c r="D120" s="97"/>
      <c r="E120" s="25"/>
      <c r="F120" s="155"/>
      <c r="G120" s="25"/>
      <c r="H120" s="18"/>
      <c r="I120" s="167"/>
      <c r="J120" s="24">
        <f>SUM(J115:J118)</f>
        <v>29665.190000000002</v>
      </c>
      <c r="K120" s="24">
        <f>SUM(K115:K118)</f>
        <v>29665.190000000002</v>
      </c>
      <c r="L120" s="24">
        <f>SUM(L115:L118)</f>
        <v>0</v>
      </c>
      <c r="M120" s="24">
        <f>SUM(M115:M118)</f>
        <v>0</v>
      </c>
      <c r="N120" s="24">
        <f>SUM(N115:N118)</f>
        <v>29665.190000000002</v>
      </c>
      <c r="O120" s="24"/>
    </row>
    <row r="121" spans="1:15" x14ac:dyDescent="0.2">
      <c r="A121" s="265">
        <v>14</v>
      </c>
      <c r="B121" s="298" t="s">
        <v>68</v>
      </c>
      <c r="C121" s="299" t="s">
        <v>53</v>
      </c>
      <c r="D121" s="300">
        <v>230</v>
      </c>
      <c r="E121" s="301" t="s">
        <v>99</v>
      </c>
      <c r="F121" s="302" t="s">
        <v>53</v>
      </c>
      <c r="G121" s="301" t="s">
        <v>55</v>
      </c>
      <c r="H121" s="18">
        <v>72006614</v>
      </c>
      <c r="I121" s="167" t="s">
        <v>230</v>
      </c>
      <c r="J121" s="20">
        <v>193.82</v>
      </c>
      <c r="K121" s="20">
        <v>0</v>
      </c>
      <c r="L121" s="18"/>
      <c r="M121" s="20">
        <v>193.82</v>
      </c>
      <c r="N121" s="20">
        <f>J121-M121</f>
        <v>0</v>
      </c>
      <c r="O121" s="18"/>
    </row>
    <row r="122" spans="1:15" x14ac:dyDescent="0.2">
      <c r="A122" s="266"/>
      <c r="B122" s="298"/>
      <c r="C122" s="299"/>
      <c r="D122" s="300"/>
      <c r="E122" s="301"/>
      <c r="F122" s="302"/>
      <c r="G122" s="301"/>
      <c r="H122" s="18">
        <v>72006615</v>
      </c>
      <c r="I122" s="167" t="s">
        <v>230</v>
      </c>
      <c r="J122" s="20">
        <v>1550.56</v>
      </c>
      <c r="K122" s="20">
        <v>0</v>
      </c>
      <c r="L122" s="18"/>
      <c r="M122" s="20">
        <v>1550.56</v>
      </c>
      <c r="N122" s="20">
        <f>J122-L122-M122</f>
        <v>0</v>
      </c>
      <c r="O122" s="18"/>
    </row>
    <row r="123" spans="1:15" x14ac:dyDescent="0.2">
      <c r="A123" s="266"/>
      <c r="B123" s="298"/>
      <c r="C123" s="299"/>
      <c r="D123" s="300"/>
      <c r="E123" s="301"/>
      <c r="F123" s="302"/>
      <c r="G123" s="301"/>
      <c r="H123" s="18">
        <v>72006617</v>
      </c>
      <c r="I123" s="167" t="s">
        <v>230</v>
      </c>
      <c r="J123" s="20">
        <v>16280.88</v>
      </c>
      <c r="K123" s="20">
        <v>14924.14</v>
      </c>
      <c r="L123" s="18"/>
      <c r="M123" s="20">
        <v>1356.74</v>
      </c>
      <c r="N123" s="20">
        <f>J123-L123-M123</f>
        <v>14924.14</v>
      </c>
      <c r="O123" s="18"/>
    </row>
    <row r="124" spans="1:15" x14ac:dyDescent="0.2">
      <c r="A124" s="266"/>
      <c r="B124" s="298"/>
      <c r="C124" s="299"/>
      <c r="D124" s="300"/>
      <c r="E124" s="301"/>
      <c r="F124" s="302"/>
      <c r="G124" s="301"/>
      <c r="H124" s="18">
        <v>72006620</v>
      </c>
      <c r="I124" s="167" t="s">
        <v>229</v>
      </c>
      <c r="J124" s="20">
        <v>577</v>
      </c>
      <c r="K124" s="20">
        <v>0</v>
      </c>
      <c r="L124" s="18"/>
      <c r="M124" s="20">
        <v>577</v>
      </c>
      <c r="N124" s="20">
        <f>J124-L124-M124</f>
        <v>0</v>
      </c>
      <c r="O124" s="18"/>
    </row>
    <row r="125" spans="1:15" x14ac:dyDescent="0.2">
      <c r="A125" s="266"/>
      <c r="B125" s="298"/>
      <c r="C125" s="299"/>
      <c r="D125" s="300"/>
      <c r="E125" s="301"/>
      <c r="F125" s="302"/>
      <c r="G125" s="301"/>
      <c r="H125" s="18">
        <v>72006801</v>
      </c>
      <c r="I125" s="167" t="s">
        <v>242</v>
      </c>
      <c r="J125" s="20">
        <v>1356.74</v>
      </c>
      <c r="K125" s="20">
        <v>0</v>
      </c>
      <c r="L125" s="18"/>
      <c r="M125" s="20">
        <v>1356.74</v>
      </c>
      <c r="N125" s="20">
        <f>J125-L125-M125</f>
        <v>0</v>
      </c>
      <c r="O125" s="18"/>
    </row>
    <row r="126" spans="1:15" x14ac:dyDescent="0.2">
      <c r="A126" s="266"/>
      <c r="B126" s="298"/>
      <c r="C126" s="299"/>
      <c r="D126" s="300"/>
      <c r="E126" s="301"/>
      <c r="F126" s="302"/>
      <c r="G126" s="301"/>
      <c r="H126" s="18">
        <v>72006802</v>
      </c>
      <c r="I126" s="167" t="s">
        <v>242</v>
      </c>
      <c r="J126" s="20">
        <v>15117.96</v>
      </c>
      <c r="K126" s="20">
        <v>6202.24</v>
      </c>
      <c r="L126" s="18"/>
      <c r="M126" s="20">
        <v>8915.7199999999993</v>
      </c>
      <c r="N126" s="20">
        <f>J126-L126-M126</f>
        <v>6202.24</v>
      </c>
      <c r="O126" s="18"/>
    </row>
    <row r="127" spans="1:15" x14ac:dyDescent="0.2">
      <c r="A127" s="266"/>
      <c r="B127" s="298"/>
      <c r="C127" s="299"/>
      <c r="D127" s="300"/>
      <c r="E127" s="301"/>
      <c r="F127" s="302"/>
      <c r="G127" s="301"/>
      <c r="H127" s="18"/>
      <c r="I127" s="167"/>
      <c r="J127" s="20"/>
      <c r="K127" s="20"/>
      <c r="L127" s="18"/>
      <c r="M127" s="20"/>
      <c r="N127" s="20"/>
      <c r="O127" s="18"/>
    </row>
    <row r="128" spans="1:15" x14ac:dyDescent="0.2">
      <c r="A128" s="266"/>
      <c r="B128" s="298"/>
      <c r="C128" s="299"/>
      <c r="D128" s="300"/>
      <c r="E128" s="301"/>
      <c r="F128" s="302"/>
      <c r="G128" s="301"/>
      <c r="H128" s="18"/>
      <c r="I128" s="167"/>
      <c r="J128" s="20"/>
      <c r="K128" s="20"/>
      <c r="L128" s="18"/>
      <c r="M128" s="20"/>
      <c r="N128" s="20"/>
      <c r="O128" s="18"/>
    </row>
    <row r="129" spans="1:17" x14ac:dyDescent="0.2">
      <c r="A129" s="58"/>
      <c r="B129" s="112" t="s">
        <v>13</v>
      </c>
      <c r="C129" s="118"/>
      <c r="D129" s="97"/>
      <c r="E129" s="25"/>
      <c r="F129" s="155"/>
      <c r="G129" s="25"/>
      <c r="H129" s="18"/>
      <c r="I129" s="167"/>
      <c r="J129" s="24">
        <f>SUM(J121:J128)</f>
        <v>35076.959999999999</v>
      </c>
      <c r="K129" s="24">
        <f>SUM(K121:K128)</f>
        <v>21126.379999999997</v>
      </c>
      <c r="L129" s="24">
        <f>SUM(L121:L128)</f>
        <v>0</v>
      </c>
      <c r="M129" s="24">
        <f>SUM(M121:M128)</f>
        <v>13950.579999999998</v>
      </c>
      <c r="N129" s="24">
        <f>SUM(N121:N128)</f>
        <v>21126.379999999997</v>
      </c>
      <c r="O129" s="18"/>
      <c r="Q129" s="2"/>
    </row>
    <row r="130" spans="1:17" ht="12.75" customHeight="1" x14ac:dyDescent="0.2">
      <c r="A130" s="307">
        <v>15</v>
      </c>
      <c r="B130" s="275" t="s">
        <v>46</v>
      </c>
      <c r="C130" s="263" t="s">
        <v>19</v>
      </c>
      <c r="D130" s="258">
        <v>821</v>
      </c>
      <c r="E130" s="258" t="s">
        <v>99</v>
      </c>
      <c r="F130" s="263" t="s">
        <v>19</v>
      </c>
      <c r="G130" s="258" t="s">
        <v>49</v>
      </c>
      <c r="H130" s="106">
        <v>7149</v>
      </c>
      <c r="I130" s="167" t="s">
        <v>230</v>
      </c>
      <c r="J130" s="20">
        <v>3856.26</v>
      </c>
      <c r="K130" s="20">
        <v>3856.26</v>
      </c>
      <c r="L130" s="21"/>
      <c r="M130" s="20"/>
      <c r="N130" s="20">
        <f>K130-M130</f>
        <v>3856.26</v>
      </c>
      <c r="O130" s="21"/>
    </row>
    <row r="131" spans="1:17" x14ac:dyDescent="0.2">
      <c r="A131" s="308"/>
      <c r="B131" s="276"/>
      <c r="C131" s="264"/>
      <c r="D131" s="259"/>
      <c r="E131" s="259"/>
      <c r="F131" s="264"/>
      <c r="G131" s="259"/>
      <c r="H131" s="106">
        <v>7150</v>
      </c>
      <c r="I131" s="167" t="s">
        <v>230</v>
      </c>
      <c r="J131" s="20">
        <v>2345.98</v>
      </c>
      <c r="K131" s="20">
        <v>2345.98</v>
      </c>
      <c r="L131" s="21"/>
      <c r="M131" s="20"/>
      <c r="N131" s="20">
        <f t="shared" ref="N131:N139" si="5">J131-L131-M131</f>
        <v>2345.98</v>
      </c>
      <c r="O131" s="21"/>
    </row>
    <row r="132" spans="1:17" x14ac:dyDescent="0.2">
      <c r="A132" s="308"/>
      <c r="B132" s="276"/>
      <c r="C132" s="264"/>
      <c r="D132" s="259"/>
      <c r="E132" s="259"/>
      <c r="F132" s="264"/>
      <c r="G132" s="259"/>
      <c r="H132" s="106">
        <v>7951</v>
      </c>
      <c r="I132" s="167" t="s">
        <v>230</v>
      </c>
      <c r="J132" s="20">
        <v>4336.6499999999996</v>
      </c>
      <c r="K132" s="20">
        <v>4336.6499999999996</v>
      </c>
      <c r="L132" s="21"/>
      <c r="M132" s="20"/>
      <c r="N132" s="20">
        <f t="shared" si="5"/>
        <v>4336.6499999999996</v>
      </c>
      <c r="O132" s="21"/>
    </row>
    <row r="133" spans="1:17" x14ac:dyDescent="0.2">
      <c r="A133" s="308"/>
      <c r="B133" s="276"/>
      <c r="C133" s="264"/>
      <c r="D133" s="259"/>
      <c r="E133" s="259"/>
      <c r="F133" s="264"/>
      <c r="G133" s="259"/>
      <c r="H133" s="106">
        <v>7952</v>
      </c>
      <c r="I133" s="167" t="s">
        <v>230</v>
      </c>
      <c r="J133" s="20">
        <v>1515.6</v>
      </c>
      <c r="K133" s="20">
        <v>1515.6</v>
      </c>
      <c r="L133" s="21"/>
      <c r="M133" s="20"/>
      <c r="N133" s="20">
        <f t="shared" si="5"/>
        <v>1515.6</v>
      </c>
      <c r="O133" s="21"/>
    </row>
    <row r="134" spans="1:17" x14ac:dyDescent="0.2">
      <c r="A134" s="308"/>
      <c r="B134" s="276"/>
      <c r="C134" s="264"/>
      <c r="D134" s="259"/>
      <c r="E134" s="259"/>
      <c r="F134" s="264"/>
      <c r="G134" s="259"/>
      <c r="H134" s="106">
        <v>7953</v>
      </c>
      <c r="I134" s="167" t="s">
        <v>230</v>
      </c>
      <c r="J134" s="20">
        <v>193.82</v>
      </c>
      <c r="K134" s="20">
        <v>193.82</v>
      </c>
      <c r="L134" s="21"/>
      <c r="M134" s="20"/>
      <c r="N134" s="20">
        <f t="shared" si="5"/>
        <v>193.82</v>
      </c>
      <c r="O134" s="21"/>
    </row>
    <row r="135" spans="1:17" x14ac:dyDescent="0.2">
      <c r="A135" s="308"/>
      <c r="B135" s="276"/>
      <c r="C135" s="264"/>
      <c r="D135" s="259"/>
      <c r="E135" s="259"/>
      <c r="F135" s="264"/>
      <c r="G135" s="259"/>
      <c r="H135" s="106">
        <v>7954</v>
      </c>
      <c r="I135" s="167" t="s">
        <v>249</v>
      </c>
      <c r="J135" s="20">
        <v>193.82</v>
      </c>
      <c r="K135" s="20">
        <v>174.44</v>
      </c>
      <c r="L135" s="21"/>
      <c r="M135" s="20">
        <v>19.38</v>
      </c>
      <c r="N135" s="20">
        <f t="shared" si="5"/>
        <v>174.44</v>
      </c>
      <c r="O135" s="21"/>
    </row>
    <row r="136" spans="1:17" x14ac:dyDescent="0.2">
      <c r="A136" s="308"/>
      <c r="B136" s="276"/>
      <c r="C136" s="264"/>
      <c r="D136" s="259"/>
      <c r="E136" s="259"/>
      <c r="F136" s="264"/>
      <c r="G136" s="259"/>
      <c r="H136" s="106">
        <v>7955</v>
      </c>
      <c r="I136" s="167" t="s">
        <v>249</v>
      </c>
      <c r="J136" s="20">
        <v>5622.25</v>
      </c>
      <c r="K136" s="20">
        <v>4565.8500000000004</v>
      </c>
      <c r="L136" s="21"/>
      <c r="M136" s="20">
        <v>1056.4000000000001</v>
      </c>
      <c r="N136" s="20">
        <f t="shared" si="5"/>
        <v>4565.8500000000004</v>
      </c>
      <c r="O136" s="21"/>
    </row>
    <row r="137" spans="1:17" x14ac:dyDescent="0.2">
      <c r="A137" s="308"/>
      <c r="B137" s="276"/>
      <c r="C137" s="264"/>
      <c r="D137" s="259"/>
      <c r="E137" s="259"/>
      <c r="F137" s="264"/>
      <c r="G137" s="259"/>
      <c r="H137" s="106">
        <v>7956</v>
      </c>
      <c r="I137" s="167" t="s">
        <v>249</v>
      </c>
      <c r="J137" s="20">
        <v>1174.98</v>
      </c>
      <c r="K137" s="20">
        <v>1174.98</v>
      </c>
      <c r="L137" s="21"/>
      <c r="M137" s="20"/>
      <c r="N137" s="20">
        <f t="shared" si="5"/>
        <v>1174.98</v>
      </c>
      <c r="O137" s="21"/>
    </row>
    <row r="138" spans="1:17" x14ac:dyDescent="0.2">
      <c r="A138" s="308"/>
      <c r="B138" s="276"/>
      <c r="C138" s="264"/>
      <c r="D138" s="259"/>
      <c r="E138" s="259"/>
      <c r="F138" s="264"/>
      <c r="G138" s="259"/>
      <c r="H138" s="106">
        <v>7957</v>
      </c>
      <c r="I138" s="167" t="s">
        <v>249</v>
      </c>
      <c r="J138" s="20">
        <v>1263</v>
      </c>
      <c r="K138" s="20">
        <v>1263</v>
      </c>
      <c r="L138" s="21"/>
      <c r="M138" s="20"/>
      <c r="N138" s="20">
        <f t="shared" si="5"/>
        <v>1263</v>
      </c>
      <c r="O138" s="21"/>
    </row>
    <row r="139" spans="1:17" x14ac:dyDescent="0.2">
      <c r="A139" s="308"/>
      <c r="B139" s="276"/>
      <c r="C139" s="264"/>
      <c r="D139" s="259"/>
      <c r="E139" s="259"/>
      <c r="F139" s="264"/>
      <c r="G139" s="259"/>
      <c r="H139" s="106">
        <v>7958</v>
      </c>
      <c r="I139" s="167" t="s">
        <v>249</v>
      </c>
      <c r="J139" s="20">
        <v>10537.47</v>
      </c>
      <c r="K139" s="20">
        <v>10537.47</v>
      </c>
      <c r="L139" s="21"/>
      <c r="M139" s="20"/>
      <c r="N139" s="20">
        <f t="shared" si="5"/>
        <v>10537.47</v>
      </c>
      <c r="O139" s="21"/>
    </row>
    <row r="140" spans="1:17" x14ac:dyDescent="0.2">
      <c r="A140" s="308"/>
      <c r="B140" s="276"/>
      <c r="C140" s="264"/>
      <c r="D140" s="259"/>
      <c r="E140" s="259"/>
      <c r="F140" s="264"/>
      <c r="G140" s="259"/>
      <c r="H140" s="106"/>
      <c r="I140" s="167"/>
      <c r="J140" s="20"/>
      <c r="K140" s="20"/>
      <c r="L140" s="21"/>
      <c r="M140" s="20"/>
      <c r="N140" s="20"/>
      <c r="O140" s="21"/>
    </row>
    <row r="141" spans="1:17" x14ac:dyDescent="0.2">
      <c r="A141" s="194"/>
      <c r="B141" s="192"/>
      <c r="C141" s="196"/>
      <c r="D141" s="194"/>
      <c r="E141" s="198"/>
      <c r="F141" s="199"/>
      <c r="G141" s="198"/>
      <c r="H141" s="18"/>
      <c r="I141" s="167"/>
      <c r="J141" s="20"/>
      <c r="K141" s="20"/>
      <c r="L141" s="21"/>
      <c r="M141" s="20"/>
      <c r="N141" s="20"/>
      <c r="O141" s="21"/>
    </row>
    <row r="142" spans="1:17" x14ac:dyDescent="0.2">
      <c r="A142" s="195"/>
      <c r="B142" s="193"/>
      <c r="C142" s="197"/>
      <c r="D142" s="195"/>
      <c r="E142" s="200"/>
      <c r="F142" s="201"/>
      <c r="G142" s="200"/>
      <c r="H142" s="18"/>
      <c r="I142" s="167"/>
      <c r="J142" s="20"/>
      <c r="K142" s="20"/>
      <c r="L142" s="21"/>
      <c r="M142" s="20"/>
      <c r="N142" s="20"/>
      <c r="O142" s="21"/>
    </row>
    <row r="143" spans="1:17" x14ac:dyDescent="0.2">
      <c r="A143" s="105"/>
      <c r="B143" s="114" t="s">
        <v>13</v>
      </c>
      <c r="C143" s="119"/>
      <c r="D143" s="84"/>
      <c r="E143" s="104"/>
      <c r="F143" s="157"/>
      <c r="G143" s="104"/>
      <c r="H143" s="26"/>
      <c r="I143" s="30"/>
      <c r="J143" s="24">
        <f>SUM(J130:J140)</f>
        <v>31039.829999999994</v>
      </c>
      <c r="K143" s="24">
        <f>SUM(K130:K140)</f>
        <v>29964.049999999996</v>
      </c>
      <c r="L143" s="24">
        <f>SUM(L130:L140)</f>
        <v>0</v>
      </c>
      <c r="M143" s="24">
        <f>SUM(M130:M140)</f>
        <v>1075.7800000000002</v>
      </c>
      <c r="N143" s="24">
        <f>SUM(N130:N140)</f>
        <v>29964.049999999996</v>
      </c>
      <c r="O143" s="29"/>
      <c r="Q143" s="2"/>
    </row>
    <row r="144" spans="1:17" x14ac:dyDescent="0.2">
      <c r="A144" s="307">
        <v>16</v>
      </c>
      <c r="B144" s="275" t="s">
        <v>52</v>
      </c>
      <c r="C144" s="263" t="s">
        <v>23</v>
      </c>
      <c r="D144" s="258">
        <v>645</v>
      </c>
      <c r="E144" s="258" t="s">
        <v>99</v>
      </c>
      <c r="F144" s="263" t="s">
        <v>23</v>
      </c>
      <c r="G144" s="258" t="s">
        <v>24</v>
      </c>
      <c r="H144" s="18">
        <v>11621</v>
      </c>
      <c r="I144" s="167" t="s">
        <v>207</v>
      </c>
      <c r="J144" s="20">
        <v>161.51</v>
      </c>
      <c r="K144" s="20">
        <v>161.51</v>
      </c>
      <c r="L144" s="5"/>
      <c r="M144" s="21"/>
      <c r="N144" s="20">
        <f>J144-L144-M144</f>
        <v>161.51</v>
      </c>
      <c r="O144" s="21"/>
    </row>
    <row r="145" spans="1:15" x14ac:dyDescent="0.2">
      <c r="A145" s="308"/>
      <c r="B145" s="276"/>
      <c r="C145" s="264"/>
      <c r="D145" s="259"/>
      <c r="E145" s="259"/>
      <c r="F145" s="264"/>
      <c r="G145" s="259"/>
      <c r="H145" s="18">
        <v>11626</v>
      </c>
      <c r="I145" s="167" t="s">
        <v>208</v>
      </c>
      <c r="J145" s="20">
        <v>32.299999999999997</v>
      </c>
      <c r="K145" s="20">
        <v>32.299999999999997</v>
      </c>
      <c r="L145" s="5"/>
      <c r="M145" s="21"/>
      <c r="N145" s="20">
        <f t="shared" ref="N145:N163" si="6">J145-L145-M145</f>
        <v>32.299999999999997</v>
      </c>
      <c r="O145" s="21"/>
    </row>
    <row r="146" spans="1:15" x14ac:dyDescent="0.2">
      <c r="A146" s="308"/>
      <c r="B146" s="276"/>
      <c r="C146" s="264"/>
      <c r="D146" s="259"/>
      <c r="E146" s="259"/>
      <c r="F146" s="264"/>
      <c r="G146" s="259"/>
      <c r="H146" s="18">
        <v>11648</v>
      </c>
      <c r="I146" s="167" t="s">
        <v>233</v>
      </c>
      <c r="J146" s="20">
        <v>90.44</v>
      </c>
      <c r="K146" s="20">
        <v>90.44</v>
      </c>
      <c r="L146" s="5"/>
      <c r="M146" s="21"/>
      <c r="N146" s="20">
        <f t="shared" si="6"/>
        <v>90.44</v>
      </c>
      <c r="O146" s="21"/>
    </row>
    <row r="147" spans="1:15" x14ac:dyDescent="0.2">
      <c r="A147" s="308"/>
      <c r="B147" s="276"/>
      <c r="C147" s="264"/>
      <c r="D147" s="259"/>
      <c r="E147" s="259"/>
      <c r="F147" s="264"/>
      <c r="G147" s="259"/>
      <c r="H147" s="18">
        <v>11662</v>
      </c>
      <c r="I147" s="167" t="s">
        <v>230</v>
      </c>
      <c r="J147" s="20">
        <v>31011.200000000001</v>
      </c>
      <c r="K147" s="20">
        <v>28465.7</v>
      </c>
      <c r="L147" s="5"/>
      <c r="M147" s="21">
        <v>2545.5</v>
      </c>
      <c r="N147" s="20">
        <f t="shared" si="6"/>
        <v>28465.7</v>
      </c>
      <c r="O147" s="21"/>
    </row>
    <row r="148" spans="1:15" x14ac:dyDescent="0.2">
      <c r="A148" s="308"/>
      <c r="B148" s="276"/>
      <c r="C148" s="264"/>
      <c r="D148" s="259"/>
      <c r="E148" s="259"/>
      <c r="F148" s="264"/>
      <c r="G148" s="259"/>
      <c r="H148" s="27">
        <v>11669</v>
      </c>
      <c r="I148" s="169" t="s">
        <v>234</v>
      </c>
      <c r="J148" s="28">
        <v>193.82</v>
      </c>
      <c r="K148" s="28">
        <v>193.82</v>
      </c>
      <c r="L148" s="65"/>
      <c r="M148" s="102"/>
      <c r="N148" s="28">
        <f t="shared" si="6"/>
        <v>193.82</v>
      </c>
      <c r="O148" s="102"/>
    </row>
    <row r="149" spans="1:15" x14ac:dyDescent="0.2">
      <c r="A149" s="308"/>
      <c r="B149" s="276"/>
      <c r="C149" s="264"/>
      <c r="D149" s="259"/>
      <c r="E149" s="259"/>
      <c r="F149" s="264"/>
      <c r="G149" s="259"/>
      <c r="H149" s="27">
        <v>11681</v>
      </c>
      <c r="I149" s="169" t="s">
        <v>228</v>
      </c>
      <c r="J149" s="28">
        <v>167.97</v>
      </c>
      <c r="K149" s="28">
        <v>167.97</v>
      </c>
      <c r="L149" s="65"/>
      <c r="M149" s="102"/>
      <c r="N149" s="28">
        <f t="shared" si="6"/>
        <v>167.97</v>
      </c>
      <c r="O149" s="102"/>
    </row>
    <row r="150" spans="1:15" x14ac:dyDescent="0.2">
      <c r="A150" s="308"/>
      <c r="B150" s="276"/>
      <c r="C150" s="264"/>
      <c r="D150" s="259"/>
      <c r="E150" s="259"/>
      <c r="F150" s="264"/>
      <c r="G150" s="259"/>
      <c r="H150" s="27">
        <v>11695</v>
      </c>
      <c r="I150" s="169" t="s">
        <v>225</v>
      </c>
      <c r="J150" s="28">
        <v>187.35</v>
      </c>
      <c r="K150" s="28">
        <v>187.35</v>
      </c>
      <c r="L150" s="65"/>
      <c r="M150" s="102"/>
      <c r="N150" s="28">
        <f t="shared" si="6"/>
        <v>187.35</v>
      </c>
      <c r="O150" s="102"/>
    </row>
    <row r="151" spans="1:15" x14ac:dyDescent="0.2">
      <c r="A151" s="308"/>
      <c r="B151" s="276"/>
      <c r="C151" s="264"/>
      <c r="D151" s="259"/>
      <c r="E151" s="259"/>
      <c r="F151" s="264"/>
      <c r="G151" s="259"/>
      <c r="H151" s="27">
        <v>11699</v>
      </c>
      <c r="I151" s="169" t="s">
        <v>235</v>
      </c>
      <c r="J151" s="28">
        <v>180.89</v>
      </c>
      <c r="K151" s="28">
        <v>180.89</v>
      </c>
      <c r="L151" s="65"/>
      <c r="M151" s="102"/>
      <c r="N151" s="28">
        <f t="shared" si="6"/>
        <v>180.89</v>
      </c>
      <c r="O151" s="102"/>
    </row>
    <row r="152" spans="1:15" x14ac:dyDescent="0.2">
      <c r="A152" s="308"/>
      <c r="B152" s="276"/>
      <c r="C152" s="264"/>
      <c r="D152" s="259"/>
      <c r="E152" s="259"/>
      <c r="F152" s="264"/>
      <c r="G152" s="259"/>
      <c r="H152" s="27">
        <v>11700</v>
      </c>
      <c r="I152" s="169" t="s">
        <v>236</v>
      </c>
      <c r="J152" s="28">
        <v>148.59</v>
      </c>
      <c r="K152" s="28">
        <v>148.59</v>
      </c>
      <c r="L152" s="65"/>
      <c r="M152" s="102"/>
      <c r="N152" s="28">
        <f t="shared" si="6"/>
        <v>148.59</v>
      </c>
      <c r="O152" s="102"/>
    </row>
    <row r="153" spans="1:15" x14ac:dyDescent="0.2">
      <c r="A153" s="308"/>
      <c r="B153" s="276"/>
      <c r="C153" s="264"/>
      <c r="D153" s="259"/>
      <c r="E153" s="259"/>
      <c r="F153" s="264"/>
      <c r="G153" s="259"/>
      <c r="H153" s="27">
        <v>11769</v>
      </c>
      <c r="I153" s="169" t="s">
        <v>237</v>
      </c>
      <c r="J153" s="28">
        <v>775.28</v>
      </c>
      <c r="K153" s="28">
        <v>0</v>
      </c>
      <c r="L153" s="65"/>
      <c r="M153" s="102">
        <v>775.28</v>
      </c>
      <c r="N153" s="28">
        <f t="shared" si="6"/>
        <v>0</v>
      </c>
      <c r="O153" s="102"/>
    </row>
    <row r="154" spans="1:15" x14ac:dyDescent="0.2">
      <c r="A154" s="308"/>
      <c r="B154" s="276"/>
      <c r="C154" s="264"/>
      <c r="D154" s="259"/>
      <c r="E154" s="259"/>
      <c r="F154" s="264"/>
      <c r="G154" s="259"/>
      <c r="H154" s="27">
        <v>11761</v>
      </c>
      <c r="I154" s="169" t="s">
        <v>242</v>
      </c>
      <c r="J154" s="28">
        <v>26165.7</v>
      </c>
      <c r="K154" s="28">
        <v>16590.990000000002</v>
      </c>
      <c r="L154" s="65"/>
      <c r="M154" s="102">
        <v>9574.7099999999991</v>
      </c>
      <c r="N154" s="28">
        <f t="shared" si="6"/>
        <v>16590.990000000002</v>
      </c>
      <c r="O154" s="102"/>
    </row>
    <row r="155" spans="1:15" x14ac:dyDescent="0.2">
      <c r="A155" s="308"/>
      <c r="B155" s="276"/>
      <c r="C155" s="264"/>
      <c r="D155" s="259"/>
      <c r="E155" s="259"/>
      <c r="F155" s="264"/>
      <c r="G155" s="259"/>
      <c r="H155" s="27">
        <v>11768</v>
      </c>
      <c r="I155" s="169" t="s">
        <v>250</v>
      </c>
      <c r="J155" s="28">
        <v>193.82</v>
      </c>
      <c r="K155" s="28">
        <v>193.82</v>
      </c>
      <c r="L155" s="65"/>
      <c r="M155" s="102"/>
      <c r="N155" s="28">
        <f t="shared" si="6"/>
        <v>193.82</v>
      </c>
      <c r="O155" s="102"/>
    </row>
    <row r="156" spans="1:15" x14ac:dyDescent="0.2">
      <c r="A156" s="308"/>
      <c r="B156" s="276"/>
      <c r="C156" s="264"/>
      <c r="D156" s="259"/>
      <c r="E156" s="259"/>
      <c r="F156" s="264"/>
      <c r="G156" s="259"/>
      <c r="H156" s="27">
        <v>11771</v>
      </c>
      <c r="I156" s="169" t="s">
        <v>251</v>
      </c>
      <c r="J156" s="28">
        <v>161.51</v>
      </c>
      <c r="K156" s="28">
        <v>161.51</v>
      </c>
      <c r="L156" s="65"/>
      <c r="M156" s="102"/>
      <c r="N156" s="28">
        <f t="shared" si="6"/>
        <v>161.51</v>
      </c>
      <c r="O156" s="102"/>
    </row>
    <row r="157" spans="1:15" x14ac:dyDescent="0.2">
      <c r="A157" s="308"/>
      <c r="B157" s="276"/>
      <c r="C157" s="264"/>
      <c r="D157" s="259"/>
      <c r="E157" s="259"/>
      <c r="F157" s="264"/>
      <c r="G157" s="259"/>
      <c r="H157" s="27">
        <v>11820</v>
      </c>
      <c r="I157" s="169" t="s">
        <v>252</v>
      </c>
      <c r="J157" s="28">
        <v>64.599999999999994</v>
      </c>
      <c r="K157" s="28">
        <v>0</v>
      </c>
      <c r="L157" s="65"/>
      <c r="M157" s="102">
        <v>64.599999999999994</v>
      </c>
      <c r="N157" s="28">
        <f t="shared" si="6"/>
        <v>0</v>
      </c>
      <c r="O157" s="102"/>
    </row>
    <row r="158" spans="1:15" x14ac:dyDescent="0.2">
      <c r="A158" s="308"/>
      <c r="B158" s="276"/>
      <c r="C158" s="264"/>
      <c r="D158" s="259"/>
      <c r="E158" s="259"/>
      <c r="F158" s="264"/>
      <c r="G158" s="259"/>
      <c r="H158" s="27">
        <v>11847</v>
      </c>
      <c r="I158" s="169" t="s">
        <v>249</v>
      </c>
      <c r="J158" s="28">
        <v>109.83</v>
      </c>
      <c r="K158" s="28">
        <v>109.83</v>
      </c>
      <c r="L158" s="65"/>
      <c r="M158" s="102"/>
      <c r="N158" s="28">
        <f t="shared" si="6"/>
        <v>109.83</v>
      </c>
      <c r="O158" s="102"/>
    </row>
    <row r="159" spans="1:15" x14ac:dyDescent="0.2">
      <c r="A159" s="308"/>
      <c r="B159" s="276"/>
      <c r="C159" s="264"/>
      <c r="D159" s="259"/>
      <c r="E159" s="259"/>
      <c r="F159" s="264"/>
      <c r="G159" s="259"/>
      <c r="H159" s="27">
        <v>11848</v>
      </c>
      <c r="I159" s="169" t="s">
        <v>249</v>
      </c>
      <c r="J159" s="28">
        <v>142.13</v>
      </c>
      <c r="K159" s="28">
        <v>142.13</v>
      </c>
      <c r="L159" s="65"/>
      <c r="M159" s="102"/>
      <c r="N159" s="28">
        <f t="shared" si="6"/>
        <v>142.13</v>
      </c>
      <c r="O159" s="102"/>
    </row>
    <row r="160" spans="1:15" x14ac:dyDescent="0.2">
      <c r="A160" s="308"/>
      <c r="B160" s="276"/>
      <c r="C160" s="264"/>
      <c r="D160" s="259"/>
      <c r="E160" s="259"/>
      <c r="F160" s="264"/>
      <c r="G160" s="259"/>
      <c r="H160" s="27">
        <v>11851</v>
      </c>
      <c r="I160" s="169" t="s">
        <v>249</v>
      </c>
      <c r="J160" s="28">
        <v>148.59</v>
      </c>
      <c r="K160" s="28">
        <v>148.59</v>
      </c>
      <c r="L160" s="65"/>
      <c r="M160" s="102"/>
      <c r="N160" s="28">
        <f t="shared" si="6"/>
        <v>148.59</v>
      </c>
      <c r="O160" s="102"/>
    </row>
    <row r="161" spans="1:17" x14ac:dyDescent="0.2">
      <c r="A161" s="308"/>
      <c r="B161" s="276"/>
      <c r="C161" s="264"/>
      <c r="D161" s="259"/>
      <c r="E161" s="259"/>
      <c r="F161" s="264"/>
      <c r="G161" s="259"/>
      <c r="H161" s="27">
        <v>11855</v>
      </c>
      <c r="I161" s="169" t="s">
        <v>249</v>
      </c>
      <c r="J161" s="28">
        <v>193.82</v>
      </c>
      <c r="K161" s="28">
        <v>0</v>
      </c>
      <c r="L161" s="65"/>
      <c r="M161" s="102">
        <v>193.82</v>
      </c>
      <c r="N161" s="28">
        <f t="shared" si="6"/>
        <v>0</v>
      </c>
      <c r="O161" s="102"/>
    </row>
    <row r="162" spans="1:17" x14ac:dyDescent="0.2">
      <c r="A162" s="308"/>
      <c r="B162" s="276"/>
      <c r="C162" s="264"/>
      <c r="D162" s="259"/>
      <c r="E162" s="259"/>
      <c r="F162" s="264"/>
      <c r="G162" s="259"/>
      <c r="H162" s="27">
        <v>11856</v>
      </c>
      <c r="I162" s="169" t="s">
        <v>249</v>
      </c>
      <c r="J162" s="28">
        <v>387.64</v>
      </c>
      <c r="K162" s="28">
        <v>0</v>
      </c>
      <c r="L162" s="65"/>
      <c r="M162" s="102">
        <v>387.64</v>
      </c>
      <c r="N162" s="28">
        <f t="shared" si="6"/>
        <v>0</v>
      </c>
      <c r="O162" s="102"/>
    </row>
    <row r="163" spans="1:17" x14ac:dyDescent="0.2">
      <c r="A163" s="308"/>
      <c r="B163" s="276"/>
      <c r="C163" s="264"/>
      <c r="D163" s="259"/>
      <c r="E163" s="259"/>
      <c r="F163" s="264"/>
      <c r="G163" s="259"/>
      <c r="H163" s="27">
        <v>11871</v>
      </c>
      <c r="I163" s="169" t="s">
        <v>253</v>
      </c>
      <c r="J163" s="28">
        <v>1938.2</v>
      </c>
      <c r="K163" s="28">
        <v>1550.56</v>
      </c>
      <c r="L163" s="65"/>
      <c r="M163" s="102">
        <v>387.64</v>
      </c>
      <c r="N163" s="28">
        <f t="shared" si="6"/>
        <v>1550.56</v>
      </c>
      <c r="O163" s="102"/>
    </row>
    <row r="164" spans="1:17" x14ac:dyDescent="0.2">
      <c r="A164" s="68"/>
      <c r="B164" s="111"/>
      <c r="C164" s="116"/>
      <c r="D164" s="68"/>
      <c r="E164" s="68"/>
      <c r="F164" s="153"/>
      <c r="G164" s="103"/>
      <c r="H164" s="27"/>
      <c r="I164" s="169"/>
      <c r="J164" s="28"/>
      <c r="K164" s="28"/>
      <c r="L164" s="65"/>
      <c r="M164" s="102"/>
      <c r="N164" s="28"/>
      <c r="O164" s="102"/>
    </row>
    <row r="165" spans="1:17" x14ac:dyDescent="0.2">
      <c r="A165" s="58"/>
      <c r="B165" s="112" t="s">
        <v>13</v>
      </c>
      <c r="C165" s="118"/>
      <c r="D165" s="54"/>
      <c r="E165" s="58"/>
      <c r="F165" s="155"/>
      <c r="G165" s="58"/>
      <c r="H165" s="27"/>
      <c r="I165" s="169"/>
      <c r="J165" s="57">
        <f>SUM(J144:J163)</f>
        <v>62455.189999999995</v>
      </c>
      <c r="K165" s="57">
        <f>SUM(K144:K163)</f>
        <v>48525.999999999993</v>
      </c>
      <c r="L165" s="57">
        <f>SUM(L144:L163)</f>
        <v>0</v>
      </c>
      <c r="M165" s="57">
        <f>SUM(M144:M163)</f>
        <v>13929.189999999997</v>
      </c>
      <c r="N165" s="57">
        <f>SUM(N144:N163)</f>
        <v>48525.999999999993</v>
      </c>
      <c r="O165" s="57"/>
      <c r="Q165" s="2"/>
    </row>
    <row r="166" spans="1:17" x14ac:dyDescent="0.2">
      <c r="A166" s="265">
        <v>17</v>
      </c>
      <c r="B166" s="267" t="s">
        <v>33</v>
      </c>
      <c r="C166" s="269" t="s">
        <v>14</v>
      </c>
      <c r="D166" s="265">
        <v>19</v>
      </c>
      <c r="E166" s="261" t="s">
        <v>99</v>
      </c>
      <c r="F166" s="263" t="s">
        <v>14</v>
      </c>
      <c r="G166" s="258" t="s">
        <v>41</v>
      </c>
      <c r="H166" s="27">
        <v>591</v>
      </c>
      <c r="I166" s="169" t="s">
        <v>249</v>
      </c>
      <c r="J166" s="28">
        <v>505.04</v>
      </c>
      <c r="K166" s="28">
        <v>505.04</v>
      </c>
      <c r="L166" s="28"/>
      <c r="M166" s="28"/>
      <c r="N166" s="28">
        <f>J166-L166-M166</f>
        <v>505.04</v>
      </c>
      <c r="O166" s="57"/>
    </row>
    <row r="167" spans="1:17" x14ac:dyDescent="0.2">
      <c r="A167" s="266"/>
      <c r="B167" s="268"/>
      <c r="C167" s="270"/>
      <c r="D167" s="266"/>
      <c r="E167" s="262"/>
      <c r="F167" s="264"/>
      <c r="G167" s="259"/>
      <c r="H167" s="27"/>
      <c r="I167" s="169"/>
      <c r="J167" s="28"/>
      <c r="K167" s="28"/>
      <c r="L167" s="28"/>
      <c r="M167" s="28"/>
      <c r="N167" s="28"/>
      <c r="O167" s="57"/>
    </row>
    <row r="168" spans="1:17" x14ac:dyDescent="0.2">
      <c r="A168" s="266"/>
      <c r="B168" s="268"/>
      <c r="C168" s="270"/>
      <c r="D168" s="266"/>
      <c r="E168" s="262"/>
      <c r="F168" s="264"/>
      <c r="G168" s="259"/>
      <c r="H168" s="27"/>
      <c r="I168" s="169"/>
      <c r="J168" s="28"/>
      <c r="K168" s="28"/>
      <c r="L168" s="28"/>
      <c r="M168" s="28"/>
      <c r="N168" s="28"/>
      <c r="O168" s="57"/>
    </row>
    <row r="169" spans="1:17" x14ac:dyDescent="0.2">
      <c r="A169" s="266"/>
      <c r="B169" s="268"/>
      <c r="C169" s="270"/>
      <c r="D169" s="266"/>
      <c r="E169" s="262"/>
      <c r="F169" s="264"/>
      <c r="G169" s="259"/>
      <c r="H169" s="27"/>
      <c r="I169" s="169"/>
      <c r="J169" s="28"/>
      <c r="K169" s="28"/>
      <c r="L169" s="28"/>
      <c r="M169" s="28"/>
      <c r="N169" s="28"/>
      <c r="O169" s="57"/>
    </row>
    <row r="170" spans="1:17" x14ac:dyDescent="0.2">
      <c r="A170" s="68"/>
      <c r="B170" s="109"/>
      <c r="C170" s="116"/>
      <c r="D170" s="68"/>
      <c r="E170" s="82"/>
      <c r="F170" s="153"/>
      <c r="G170" s="259"/>
      <c r="H170" s="27"/>
      <c r="I170" s="169"/>
      <c r="J170" s="28"/>
      <c r="K170" s="28"/>
      <c r="L170" s="28"/>
      <c r="M170" s="28"/>
      <c r="N170" s="28"/>
      <c r="O170" s="57"/>
    </row>
    <row r="171" spans="1:17" x14ac:dyDescent="0.2">
      <c r="A171" s="68"/>
      <c r="B171" s="109"/>
      <c r="C171" s="116"/>
      <c r="D171" s="68"/>
      <c r="E171" s="82"/>
      <c r="F171" s="153"/>
      <c r="G171" s="260"/>
      <c r="H171" s="27"/>
      <c r="I171" s="169"/>
      <c r="J171" s="28"/>
      <c r="K171" s="28"/>
      <c r="L171" s="28"/>
      <c r="M171" s="28"/>
      <c r="N171" s="28"/>
      <c r="O171" s="57"/>
    </row>
    <row r="172" spans="1:17" x14ac:dyDescent="0.2">
      <c r="A172" s="56"/>
      <c r="B172" s="112" t="s">
        <v>13</v>
      </c>
      <c r="C172" s="117"/>
      <c r="D172" s="56"/>
      <c r="E172" s="55"/>
      <c r="F172" s="138"/>
      <c r="G172" s="55"/>
      <c r="H172" s="27"/>
      <c r="I172" s="169"/>
      <c r="J172" s="57">
        <f>SUM(J166:J169)</f>
        <v>505.04</v>
      </c>
      <c r="K172" s="57">
        <f>SUM(K166:K169)</f>
        <v>505.04</v>
      </c>
      <c r="L172" s="57">
        <f>SUM(L166:L169)</f>
        <v>0</v>
      </c>
      <c r="M172" s="57">
        <f>SUM(M166:M169)</f>
        <v>0</v>
      </c>
      <c r="N172" s="57">
        <f>SUM(N166:N169)</f>
        <v>505.04</v>
      </c>
      <c r="O172" s="57"/>
    </row>
    <row r="173" spans="1:17" ht="12.75" customHeight="1" x14ac:dyDescent="0.2">
      <c r="A173" s="265">
        <v>18</v>
      </c>
      <c r="B173" s="267" t="s">
        <v>80</v>
      </c>
      <c r="C173" s="265" t="s">
        <v>14</v>
      </c>
      <c r="D173" s="265">
        <v>211</v>
      </c>
      <c r="E173" s="258" t="s">
        <v>149</v>
      </c>
      <c r="F173" s="307" t="s">
        <v>14</v>
      </c>
      <c r="G173" s="307" t="s">
        <v>81</v>
      </c>
      <c r="H173" s="27">
        <v>2136</v>
      </c>
      <c r="I173" s="169" t="s">
        <v>249</v>
      </c>
      <c r="J173" s="28">
        <v>1698.32</v>
      </c>
      <c r="K173" s="28">
        <v>1698.32</v>
      </c>
      <c r="L173" s="28"/>
      <c r="M173" s="28"/>
      <c r="N173" s="28">
        <f>J173-L173-M173</f>
        <v>1698.32</v>
      </c>
      <c r="O173" s="57"/>
    </row>
    <row r="174" spans="1:17" x14ac:dyDescent="0.2">
      <c r="A174" s="266"/>
      <c r="B174" s="268"/>
      <c r="C174" s="266"/>
      <c r="D174" s="266"/>
      <c r="E174" s="259"/>
      <c r="F174" s="308"/>
      <c r="G174" s="308"/>
      <c r="H174" s="27"/>
      <c r="I174" s="169"/>
      <c r="J174" s="28"/>
      <c r="K174" s="28"/>
      <c r="L174" s="28"/>
      <c r="M174" s="28"/>
      <c r="N174" s="28"/>
      <c r="O174" s="57"/>
    </row>
    <row r="175" spans="1:17" x14ac:dyDescent="0.2">
      <c r="A175" s="266"/>
      <c r="B175" s="268"/>
      <c r="C175" s="266"/>
      <c r="D175" s="266"/>
      <c r="E175" s="259"/>
      <c r="F175" s="308"/>
      <c r="G175" s="308"/>
      <c r="H175" s="27"/>
      <c r="I175" s="169"/>
      <c r="J175" s="28"/>
      <c r="K175" s="28"/>
      <c r="L175" s="28"/>
      <c r="M175" s="28"/>
      <c r="N175" s="28"/>
      <c r="O175" s="57"/>
    </row>
    <row r="176" spans="1:17" x14ac:dyDescent="0.2">
      <c r="A176" s="68"/>
      <c r="B176" s="268"/>
      <c r="C176" s="266"/>
      <c r="D176" s="266"/>
      <c r="E176" s="259"/>
      <c r="F176" s="308"/>
      <c r="G176" s="308"/>
      <c r="H176" s="27"/>
      <c r="I176" s="169"/>
      <c r="J176" s="28"/>
      <c r="K176" s="28"/>
      <c r="L176" s="28"/>
      <c r="M176" s="28"/>
      <c r="N176" s="28"/>
      <c r="O176" s="57"/>
    </row>
    <row r="177" spans="1:15" x14ac:dyDescent="0.2">
      <c r="A177" s="68"/>
      <c r="B177" s="279"/>
      <c r="C177" s="335"/>
      <c r="D177" s="335"/>
      <c r="E177" s="260"/>
      <c r="F177" s="336"/>
      <c r="G177" s="336"/>
      <c r="H177" s="27"/>
      <c r="I177" s="169"/>
      <c r="J177" s="28"/>
      <c r="K177" s="28"/>
      <c r="L177" s="28"/>
      <c r="M177" s="28"/>
      <c r="N177" s="28"/>
      <c r="O177" s="57"/>
    </row>
    <row r="178" spans="1:15" x14ac:dyDescent="0.2">
      <c r="A178" s="54"/>
      <c r="B178" s="112" t="s">
        <v>13</v>
      </c>
      <c r="C178" s="117"/>
      <c r="D178" s="56"/>
      <c r="E178" s="55"/>
      <c r="F178" s="138"/>
      <c r="G178" s="55"/>
      <c r="H178" s="27"/>
      <c r="I178" s="169"/>
      <c r="J178" s="57">
        <f>SUM(J173:J175)</f>
        <v>1698.32</v>
      </c>
      <c r="K178" s="57">
        <f>SUM(K173:K175)</f>
        <v>1698.32</v>
      </c>
      <c r="L178" s="57">
        <f>SUM(L173:L175)</f>
        <v>0</v>
      </c>
      <c r="M178" s="57">
        <f>SUM(M173:M175)</f>
        <v>0</v>
      </c>
      <c r="N178" s="57">
        <f>SUM(N173:N175)</f>
        <v>1698.32</v>
      </c>
      <c r="O178" s="57"/>
    </row>
    <row r="179" spans="1:15" ht="12.75" customHeight="1" x14ac:dyDescent="0.2">
      <c r="A179" s="265">
        <v>19</v>
      </c>
      <c r="B179" s="267" t="s">
        <v>239</v>
      </c>
      <c r="C179" s="269" t="s">
        <v>14</v>
      </c>
      <c r="D179" s="265">
        <v>6</v>
      </c>
      <c r="E179" s="261" t="s">
        <v>99</v>
      </c>
      <c r="F179" s="263" t="s">
        <v>14</v>
      </c>
      <c r="G179" s="258" t="s">
        <v>193</v>
      </c>
      <c r="H179" s="27">
        <v>57</v>
      </c>
      <c r="I179" s="169" t="s">
        <v>230</v>
      </c>
      <c r="J179" s="28">
        <v>1134.8399999999999</v>
      </c>
      <c r="K179" s="28">
        <v>1134.8399999999999</v>
      </c>
      <c r="L179" s="28"/>
      <c r="M179" s="28"/>
      <c r="N179" s="28">
        <f>J179-L179-M179</f>
        <v>1134.8399999999999</v>
      </c>
      <c r="O179" s="57"/>
    </row>
    <row r="180" spans="1:15" x14ac:dyDescent="0.2">
      <c r="A180" s="266"/>
      <c r="B180" s="268"/>
      <c r="C180" s="270"/>
      <c r="D180" s="266"/>
      <c r="E180" s="262"/>
      <c r="F180" s="264"/>
      <c r="G180" s="259"/>
      <c r="H180" s="27"/>
      <c r="I180" s="169"/>
      <c r="J180" s="28"/>
      <c r="K180" s="28"/>
      <c r="L180" s="28"/>
      <c r="M180" s="28"/>
      <c r="N180" s="28"/>
      <c r="O180" s="57"/>
    </row>
    <row r="181" spans="1:15" x14ac:dyDescent="0.2">
      <c r="A181" s="266"/>
      <c r="B181" s="268"/>
      <c r="C181" s="270"/>
      <c r="D181" s="266"/>
      <c r="E181" s="262"/>
      <c r="F181" s="264"/>
      <c r="G181" s="259"/>
      <c r="H181" s="27"/>
      <c r="I181" s="169"/>
      <c r="J181" s="28"/>
      <c r="K181" s="28"/>
      <c r="L181" s="28"/>
      <c r="M181" s="28"/>
      <c r="N181" s="28"/>
      <c r="O181" s="57"/>
    </row>
    <row r="182" spans="1:15" x14ac:dyDescent="0.2">
      <c r="A182" s="68"/>
      <c r="B182" s="109"/>
      <c r="C182" s="116"/>
      <c r="D182" s="68"/>
      <c r="E182" s="82"/>
      <c r="F182" s="153"/>
      <c r="G182" s="259"/>
      <c r="H182" s="27"/>
      <c r="I182" s="169"/>
      <c r="J182" s="28"/>
      <c r="K182" s="28"/>
      <c r="L182" s="28"/>
      <c r="M182" s="28"/>
      <c r="N182" s="28"/>
      <c r="O182" s="57"/>
    </row>
    <row r="183" spans="1:15" x14ac:dyDescent="0.2">
      <c r="A183" s="68"/>
      <c r="B183" s="109"/>
      <c r="C183" s="116"/>
      <c r="D183" s="68"/>
      <c r="E183" s="82"/>
      <c r="F183" s="153"/>
      <c r="G183" s="260"/>
      <c r="H183" s="27"/>
      <c r="I183" s="169"/>
      <c r="J183" s="28"/>
      <c r="K183" s="28"/>
      <c r="L183" s="28"/>
      <c r="M183" s="28"/>
      <c r="N183" s="28"/>
      <c r="O183" s="57"/>
    </row>
    <row r="184" spans="1:15" x14ac:dyDescent="0.2">
      <c r="A184" s="54"/>
      <c r="B184" s="112" t="s">
        <v>13</v>
      </c>
      <c r="C184" s="117"/>
      <c r="D184" s="56"/>
      <c r="E184" s="55"/>
      <c r="F184" s="138"/>
      <c r="G184" s="55"/>
      <c r="H184" s="27"/>
      <c r="I184" s="169"/>
      <c r="J184" s="57">
        <f>SUM(J179:J181)</f>
        <v>1134.8399999999999</v>
      </c>
      <c r="K184" s="57">
        <f>SUM(K179:K181)</f>
        <v>1134.8399999999999</v>
      </c>
      <c r="L184" s="57">
        <f>SUM(L179:L181)</f>
        <v>0</v>
      </c>
      <c r="M184" s="57">
        <f>SUM(M179:M181)</f>
        <v>0</v>
      </c>
      <c r="N184" s="57">
        <f>SUM(N179:N181)</f>
        <v>1134.8399999999999</v>
      </c>
      <c r="O184" s="57"/>
    </row>
    <row r="185" spans="1:15" ht="12.75" customHeight="1" x14ac:dyDescent="0.2">
      <c r="A185" s="265">
        <v>20</v>
      </c>
      <c r="B185" s="267" t="s">
        <v>34</v>
      </c>
      <c r="C185" s="269" t="s">
        <v>19</v>
      </c>
      <c r="D185" s="265">
        <v>28</v>
      </c>
      <c r="E185" s="261" t="s">
        <v>99</v>
      </c>
      <c r="F185" s="263" t="s">
        <v>19</v>
      </c>
      <c r="G185" s="258" t="s">
        <v>47</v>
      </c>
      <c r="H185" s="27">
        <v>4677</v>
      </c>
      <c r="I185" s="169" t="s">
        <v>230</v>
      </c>
      <c r="J185" s="28">
        <v>3742.2</v>
      </c>
      <c r="K185" s="28">
        <v>3742.2</v>
      </c>
      <c r="L185" s="28"/>
      <c r="M185" s="28"/>
      <c r="N185" s="28">
        <f>J185-L185-M185</f>
        <v>3742.2</v>
      </c>
      <c r="O185" s="57"/>
    </row>
    <row r="186" spans="1:15" x14ac:dyDescent="0.2">
      <c r="A186" s="266"/>
      <c r="B186" s="268"/>
      <c r="C186" s="270"/>
      <c r="D186" s="266"/>
      <c r="E186" s="262"/>
      <c r="F186" s="264"/>
      <c r="G186" s="259"/>
      <c r="H186" s="27">
        <v>4684</v>
      </c>
      <c r="I186" s="169" t="s">
        <v>249</v>
      </c>
      <c r="J186" s="28">
        <v>409.33</v>
      </c>
      <c r="K186" s="28">
        <v>409.33</v>
      </c>
      <c r="L186" s="28"/>
      <c r="M186" s="28"/>
      <c r="N186" s="28">
        <f>J186-L186-M186</f>
        <v>409.33</v>
      </c>
      <c r="O186" s="57"/>
    </row>
    <row r="187" spans="1:15" x14ac:dyDescent="0.2">
      <c r="A187" s="266"/>
      <c r="B187" s="268"/>
      <c r="C187" s="270"/>
      <c r="D187" s="266"/>
      <c r="E187" s="262"/>
      <c r="F187" s="264"/>
      <c r="G187" s="259"/>
      <c r="H187" s="27"/>
      <c r="I187" s="169"/>
      <c r="J187" s="28"/>
      <c r="K187" s="28"/>
      <c r="L187" s="28"/>
      <c r="M187" s="28"/>
      <c r="N187" s="28"/>
      <c r="O187" s="57"/>
    </row>
    <row r="188" spans="1:15" x14ac:dyDescent="0.2">
      <c r="A188" s="266"/>
      <c r="B188" s="268"/>
      <c r="C188" s="270"/>
      <c r="D188" s="266"/>
      <c r="E188" s="262"/>
      <c r="F188" s="264"/>
      <c r="G188" s="259"/>
      <c r="H188" s="27"/>
      <c r="I188" s="169"/>
      <c r="J188" s="28"/>
      <c r="K188" s="28"/>
      <c r="L188" s="28"/>
      <c r="M188" s="28"/>
      <c r="N188" s="28"/>
      <c r="O188" s="57"/>
    </row>
    <row r="189" spans="1:15" x14ac:dyDescent="0.2">
      <c r="A189" s="54"/>
      <c r="B189" s="112" t="s">
        <v>13</v>
      </c>
      <c r="C189" s="117"/>
      <c r="D189" s="56"/>
      <c r="E189" s="55"/>
      <c r="F189" s="138"/>
      <c r="G189" s="55"/>
      <c r="H189" s="27"/>
      <c r="I189" s="169"/>
      <c r="J189" s="57">
        <f>SUM(J185:J188)</f>
        <v>4151.53</v>
      </c>
      <c r="K189" s="57">
        <f>SUM(K185:K188)</f>
        <v>4151.53</v>
      </c>
      <c r="L189" s="57">
        <f>SUM(L185:L188)</f>
        <v>0</v>
      </c>
      <c r="M189" s="57">
        <f>SUM(M185:M188)</f>
        <v>0</v>
      </c>
      <c r="N189" s="57">
        <f>SUM(N185:N188)</f>
        <v>4151.53</v>
      </c>
      <c r="O189" s="57"/>
    </row>
    <row r="190" spans="1:15" ht="12.75" customHeight="1" x14ac:dyDescent="0.2">
      <c r="A190" s="265">
        <v>21</v>
      </c>
      <c r="B190" s="267" t="s">
        <v>166</v>
      </c>
      <c r="C190" s="269" t="s">
        <v>14</v>
      </c>
      <c r="D190" s="265">
        <v>26</v>
      </c>
      <c r="E190" s="261" t="s">
        <v>99</v>
      </c>
      <c r="F190" s="263" t="s">
        <v>14</v>
      </c>
      <c r="G190" s="258" t="s">
        <v>167</v>
      </c>
      <c r="H190" s="27">
        <v>1092</v>
      </c>
      <c r="I190" s="169" t="s">
        <v>249</v>
      </c>
      <c r="J190" s="28">
        <v>1338</v>
      </c>
      <c r="K190" s="28">
        <v>1338</v>
      </c>
      <c r="L190" s="28"/>
      <c r="M190" s="28"/>
      <c r="N190" s="28">
        <f>J190-L190-M190</f>
        <v>1338</v>
      </c>
      <c r="O190" s="57"/>
    </row>
    <row r="191" spans="1:15" x14ac:dyDescent="0.2">
      <c r="A191" s="266"/>
      <c r="B191" s="268"/>
      <c r="C191" s="270"/>
      <c r="D191" s="266"/>
      <c r="E191" s="262"/>
      <c r="F191" s="264"/>
      <c r="G191" s="259"/>
      <c r="H191" s="27"/>
      <c r="I191" s="169"/>
      <c r="J191" s="28"/>
      <c r="K191" s="28"/>
      <c r="L191" s="28"/>
      <c r="M191" s="28"/>
      <c r="N191" s="28"/>
      <c r="O191" s="57"/>
    </row>
    <row r="192" spans="1:15" x14ac:dyDescent="0.2">
      <c r="A192" s="266"/>
      <c r="B192" s="268"/>
      <c r="C192" s="270"/>
      <c r="D192" s="266"/>
      <c r="E192" s="262"/>
      <c r="F192" s="264"/>
      <c r="G192" s="259"/>
      <c r="H192" s="27"/>
      <c r="I192" s="169"/>
      <c r="J192" s="28"/>
      <c r="K192" s="28"/>
      <c r="L192" s="28"/>
      <c r="M192" s="28"/>
      <c r="N192" s="28"/>
      <c r="O192" s="57"/>
    </row>
    <row r="193" spans="1:17" x14ac:dyDescent="0.2">
      <c r="A193" s="68"/>
      <c r="B193" s="109"/>
      <c r="C193" s="116"/>
      <c r="D193" s="68"/>
      <c r="E193" s="82"/>
      <c r="F193" s="153"/>
      <c r="G193" s="259"/>
      <c r="H193" s="27"/>
      <c r="I193" s="169"/>
      <c r="J193" s="28"/>
      <c r="K193" s="28"/>
      <c r="L193" s="28"/>
      <c r="M193" s="28"/>
      <c r="N193" s="28"/>
      <c r="O193" s="57"/>
    </row>
    <row r="194" spans="1:17" x14ac:dyDescent="0.2">
      <c r="A194" s="68"/>
      <c r="B194" s="109"/>
      <c r="C194" s="116"/>
      <c r="D194" s="68"/>
      <c r="E194" s="82"/>
      <c r="F194" s="153"/>
      <c r="G194" s="259"/>
      <c r="H194" s="27"/>
      <c r="I194" s="169"/>
      <c r="J194" s="28"/>
      <c r="K194" s="28"/>
      <c r="L194" s="28"/>
      <c r="M194" s="28"/>
      <c r="N194" s="28"/>
      <c r="O194" s="57"/>
    </row>
    <row r="195" spans="1:17" x14ac:dyDescent="0.2">
      <c r="A195" s="68"/>
      <c r="B195" s="109"/>
      <c r="C195" s="116"/>
      <c r="D195" s="68"/>
      <c r="E195" s="82"/>
      <c r="F195" s="153"/>
      <c r="G195" s="260"/>
      <c r="H195" s="27"/>
      <c r="I195" s="169"/>
      <c r="J195" s="28"/>
      <c r="K195" s="28"/>
      <c r="L195" s="28"/>
      <c r="M195" s="28"/>
      <c r="N195" s="28"/>
      <c r="O195" s="57"/>
    </row>
    <row r="196" spans="1:17" x14ac:dyDescent="0.2">
      <c r="A196" s="54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SUM(J190:J192)</f>
        <v>1338</v>
      </c>
      <c r="K196" s="57">
        <f>SUM(K190:K192)</f>
        <v>1338</v>
      </c>
      <c r="L196" s="57">
        <f>SUM(L190:L192)</f>
        <v>0</v>
      </c>
      <c r="M196" s="57">
        <f>SUM(M190:M192)</f>
        <v>0</v>
      </c>
      <c r="N196" s="57">
        <f>SUM(N190:N192)</f>
        <v>1338</v>
      </c>
      <c r="O196" s="57"/>
    </row>
    <row r="197" spans="1:17" ht="12.75" customHeight="1" x14ac:dyDescent="0.2">
      <c r="A197" s="265">
        <v>22</v>
      </c>
      <c r="B197" s="267" t="s">
        <v>74</v>
      </c>
      <c r="C197" s="269" t="s">
        <v>93</v>
      </c>
      <c r="D197" s="265">
        <v>870</v>
      </c>
      <c r="E197" s="261" t="s">
        <v>99</v>
      </c>
      <c r="F197" s="263" t="s">
        <v>19</v>
      </c>
      <c r="G197" s="258" t="s">
        <v>75</v>
      </c>
      <c r="H197" s="27">
        <v>16029</v>
      </c>
      <c r="I197" s="169" t="s">
        <v>242</v>
      </c>
      <c r="J197" s="28">
        <v>1339.01</v>
      </c>
      <c r="K197" s="28">
        <v>1339.01</v>
      </c>
      <c r="L197" s="28"/>
      <c r="M197" s="28"/>
      <c r="N197" s="28">
        <f>J197-L197-M197</f>
        <v>1339.01</v>
      </c>
      <c r="O197" s="57"/>
    </row>
    <row r="198" spans="1:17" x14ac:dyDescent="0.2">
      <c r="A198" s="266"/>
      <c r="B198" s="268"/>
      <c r="C198" s="270"/>
      <c r="D198" s="266"/>
      <c r="E198" s="262"/>
      <c r="F198" s="264"/>
      <c r="G198" s="259"/>
      <c r="H198" s="27"/>
      <c r="I198" s="169"/>
      <c r="J198" s="28"/>
      <c r="K198" s="28"/>
      <c r="L198" s="28"/>
      <c r="M198" s="28"/>
      <c r="N198" s="28">
        <f>J198-L198-M198</f>
        <v>0</v>
      </c>
      <c r="O198" s="57"/>
    </row>
    <row r="199" spans="1:17" x14ac:dyDescent="0.2">
      <c r="A199" s="266"/>
      <c r="B199" s="268"/>
      <c r="C199" s="270"/>
      <c r="D199" s="266"/>
      <c r="E199" s="262"/>
      <c r="F199" s="264"/>
      <c r="G199" s="259"/>
      <c r="H199" s="27"/>
      <c r="I199" s="169"/>
      <c r="J199" s="28"/>
      <c r="K199" s="28"/>
      <c r="L199" s="28"/>
      <c r="M199" s="28"/>
      <c r="N199" s="28"/>
      <c r="O199" s="57"/>
    </row>
    <row r="200" spans="1:17" x14ac:dyDescent="0.2">
      <c r="A200" s="68"/>
      <c r="B200" s="109"/>
      <c r="C200" s="116"/>
      <c r="D200" s="68"/>
      <c r="E200" s="82"/>
      <c r="F200" s="153"/>
      <c r="G200" s="259"/>
      <c r="H200" s="27"/>
      <c r="I200" s="169"/>
      <c r="J200" s="28"/>
      <c r="K200" s="28"/>
      <c r="L200" s="28"/>
      <c r="M200" s="28"/>
      <c r="N200" s="28"/>
      <c r="O200" s="57"/>
    </row>
    <row r="201" spans="1:17" x14ac:dyDescent="0.2">
      <c r="A201" s="68"/>
      <c r="B201" s="109"/>
      <c r="C201" s="116"/>
      <c r="D201" s="68"/>
      <c r="E201" s="82"/>
      <c r="F201" s="153"/>
      <c r="G201" s="260"/>
      <c r="H201" s="27"/>
      <c r="I201" s="169"/>
      <c r="J201" s="28"/>
      <c r="K201" s="28"/>
      <c r="L201" s="28"/>
      <c r="M201" s="28"/>
      <c r="N201" s="28"/>
      <c r="O201" s="57"/>
    </row>
    <row r="202" spans="1:17" x14ac:dyDescent="0.2">
      <c r="A202" s="54"/>
      <c r="B202" s="112" t="s">
        <v>13</v>
      </c>
      <c r="C202" s="117"/>
      <c r="D202" s="56"/>
      <c r="E202" s="55"/>
      <c r="F202" s="138"/>
      <c r="G202" s="55"/>
      <c r="H202" s="27"/>
      <c r="I202" s="169"/>
      <c r="J202" s="57">
        <f>SUM(J197:J199)</f>
        <v>1339.01</v>
      </c>
      <c r="K202" s="57">
        <f>SUM(K197:K199)</f>
        <v>1339.01</v>
      </c>
      <c r="L202" s="57">
        <f>SUM(L197:L199)</f>
        <v>0</v>
      </c>
      <c r="M202" s="57">
        <f>SUM(M197:M199)</f>
        <v>0</v>
      </c>
      <c r="N202" s="57">
        <f>SUM(N197:N199)</f>
        <v>1339.01</v>
      </c>
      <c r="O202" s="57"/>
    </row>
    <row r="203" spans="1:17" x14ac:dyDescent="0.2">
      <c r="A203" s="3"/>
      <c r="B203" s="3" t="s">
        <v>21</v>
      </c>
      <c r="C203" s="4"/>
      <c r="D203" s="31"/>
      <c r="E203" s="31"/>
      <c r="F203" s="4"/>
      <c r="G203" s="32"/>
      <c r="H203" s="26"/>
      <c r="I203" s="30"/>
      <c r="J203" s="24">
        <f t="shared" ref="J203:O203" si="7">J17+J37+J43+J49+J56+J61+J68+J73+J79+J86+J93+J114+J120+J129+J143+J165+J172+J178+J184+J189+J196+J202</f>
        <v>534738.84</v>
      </c>
      <c r="K203" s="24">
        <f t="shared" si="7"/>
        <v>504749.38000000006</v>
      </c>
      <c r="L203" s="24">
        <f t="shared" si="7"/>
        <v>3931.51</v>
      </c>
      <c r="M203" s="24">
        <f t="shared" si="7"/>
        <v>29989.459999999995</v>
      </c>
      <c r="N203" s="24">
        <f t="shared" si="7"/>
        <v>500000.00000000006</v>
      </c>
      <c r="O203" s="24">
        <f t="shared" si="7"/>
        <v>817.87</v>
      </c>
    </row>
    <row r="204" spans="1:17" x14ac:dyDescent="0.2">
      <c r="A204" s="70"/>
      <c r="B204" s="70"/>
      <c r="C204" s="74"/>
      <c r="D204" s="72"/>
      <c r="E204" s="72"/>
      <c r="F204" s="74"/>
      <c r="G204" s="34"/>
      <c r="H204" s="73"/>
      <c r="I204" s="71"/>
      <c r="J204" s="75"/>
      <c r="K204" s="75"/>
      <c r="L204" s="75"/>
      <c r="M204" s="75"/>
      <c r="N204" s="75"/>
      <c r="O204" s="75"/>
    </row>
    <row r="205" spans="1:17" x14ac:dyDescent="0.2">
      <c r="A205" s="128" t="s">
        <v>90</v>
      </c>
      <c r="B205" s="128"/>
      <c r="C205" s="141"/>
      <c r="D205" s="98"/>
      <c r="E205" s="41"/>
      <c r="F205" s="120" t="s">
        <v>171</v>
      </c>
      <c r="G205" s="79"/>
      <c r="H205" s="35"/>
      <c r="I205" s="98"/>
      <c r="J205" s="1"/>
      <c r="K205" s="123" t="s">
        <v>89</v>
      </c>
      <c r="L205" s="123"/>
      <c r="M205" s="123"/>
      <c r="N205" s="123"/>
      <c r="O205" s="6"/>
      <c r="Q205" s="2"/>
    </row>
    <row r="206" spans="1:17" x14ac:dyDescent="0.2">
      <c r="A206" s="140" t="s">
        <v>45</v>
      </c>
      <c r="B206" s="140"/>
      <c r="C206" s="142"/>
      <c r="D206" s="49"/>
      <c r="E206" s="42"/>
      <c r="F206" s="45" t="s">
        <v>22</v>
      </c>
      <c r="G206" s="39"/>
      <c r="H206" s="80"/>
      <c r="I206" s="49"/>
      <c r="J206" s="46"/>
      <c r="K206" s="45" t="s">
        <v>91</v>
      </c>
      <c r="L206" s="6"/>
      <c r="M206" s="43"/>
      <c r="N206" s="43"/>
      <c r="O206" s="6"/>
      <c r="Q206" s="2"/>
    </row>
    <row r="207" spans="1:17" x14ac:dyDescent="0.2">
      <c r="A207" s="38"/>
      <c r="B207" s="47"/>
      <c r="C207" s="36"/>
      <c r="D207" s="98"/>
      <c r="E207" s="40"/>
      <c r="F207" s="121"/>
      <c r="G207" s="39"/>
      <c r="H207" s="39"/>
      <c r="I207" s="49"/>
      <c r="J207" s="37"/>
      <c r="K207" s="45"/>
      <c r="L207" s="6"/>
      <c r="M207" s="43"/>
      <c r="N207" s="43"/>
      <c r="O207" s="43"/>
      <c r="P207" s="2"/>
      <c r="Q207" s="2"/>
    </row>
    <row r="208" spans="1:17" x14ac:dyDescent="0.2">
      <c r="A208" s="38"/>
      <c r="B208" s="47"/>
      <c r="C208" s="36"/>
      <c r="D208" s="99"/>
      <c r="E208" s="48"/>
      <c r="F208" s="121"/>
      <c r="G208" s="81"/>
      <c r="H208" s="41"/>
      <c r="I208" s="49"/>
      <c r="J208" s="50"/>
      <c r="K208" s="51"/>
      <c r="L208" s="6"/>
      <c r="M208" s="43"/>
      <c r="N208" s="43"/>
      <c r="O208" s="43"/>
      <c r="Q208" s="164"/>
    </row>
    <row r="209" spans="1:15" x14ac:dyDescent="0.2">
      <c r="A209" s="38"/>
      <c r="B209" s="33"/>
      <c r="C209" s="143"/>
      <c r="D209" s="100"/>
      <c r="E209" s="6"/>
      <c r="F209" s="53"/>
      <c r="G209" s="38"/>
      <c r="H209" s="35"/>
      <c r="I209" s="49"/>
      <c r="J209" s="50"/>
      <c r="K209" s="2"/>
      <c r="L209" s="52" t="s">
        <v>62</v>
      </c>
      <c r="M209" s="43"/>
      <c r="N209" s="43"/>
      <c r="O209" s="6"/>
    </row>
    <row r="210" spans="1:15" x14ac:dyDescent="0.2">
      <c r="A210" s="38"/>
      <c r="B210" s="33"/>
      <c r="C210" s="143"/>
      <c r="D210" s="100"/>
      <c r="E210" s="6"/>
      <c r="F210" s="53"/>
      <c r="G210" s="38"/>
      <c r="H210" s="81"/>
      <c r="I210" s="100"/>
      <c r="J210" s="43"/>
      <c r="K210" s="2"/>
      <c r="L210" s="43" t="s">
        <v>73</v>
      </c>
      <c r="M210" s="43"/>
      <c r="N210" s="43"/>
      <c r="O210" s="6"/>
    </row>
    <row r="211" spans="1:15" x14ac:dyDescent="0.2">
      <c r="A211" s="38"/>
      <c r="B211" s="33"/>
      <c r="C211" s="143"/>
      <c r="D211" s="100"/>
      <c r="E211" s="6"/>
      <c r="F211" s="53"/>
      <c r="G211" s="38"/>
      <c r="H211" s="38"/>
      <c r="I211" s="100"/>
      <c r="J211" s="43"/>
      <c r="K211" s="43"/>
      <c r="L211" s="6"/>
      <c r="M211" s="43"/>
      <c r="N211" s="6"/>
      <c r="O211" s="6"/>
    </row>
    <row r="212" spans="1:15" x14ac:dyDescent="0.2">
      <c r="N212" s="2"/>
    </row>
    <row r="214" spans="1:15" x14ac:dyDescent="0.2">
      <c r="L214" s="2"/>
      <c r="N214" s="2"/>
    </row>
  </sheetData>
  <mergeCells count="162">
    <mergeCell ref="A190:A192"/>
    <mergeCell ref="B190:B192"/>
    <mergeCell ref="G197:G201"/>
    <mergeCell ref="A130:A140"/>
    <mergeCell ref="B130:B140"/>
    <mergeCell ref="C130:C140"/>
    <mergeCell ref="D130:D140"/>
    <mergeCell ref="E130:E140"/>
    <mergeCell ref="G190:G195"/>
    <mergeCell ref="E185:E188"/>
    <mergeCell ref="F185:F188"/>
    <mergeCell ref="G185:G188"/>
    <mergeCell ref="E197:E199"/>
    <mergeCell ref="F197:F199"/>
    <mergeCell ref="C197:C199"/>
    <mergeCell ref="C190:C192"/>
    <mergeCell ref="D190:D192"/>
    <mergeCell ref="E190:E192"/>
    <mergeCell ref="F190:F192"/>
    <mergeCell ref="D197:D199"/>
    <mergeCell ref="E179:E181"/>
    <mergeCell ref="F179:F181"/>
    <mergeCell ref="G130:G140"/>
    <mergeCell ref="A197:A199"/>
    <mergeCell ref="G179:G183"/>
    <mergeCell ref="A173:A175"/>
    <mergeCell ref="G173:G177"/>
    <mergeCell ref="F173:F177"/>
    <mergeCell ref="A179:A181"/>
    <mergeCell ref="B179:B181"/>
    <mergeCell ref="C179:C181"/>
    <mergeCell ref="D179:D181"/>
    <mergeCell ref="A185:A188"/>
    <mergeCell ref="B185:B188"/>
    <mergeCell ref="C185:C188"/>
    <mergeCell ref="D185:D188"/>
    <mergeCell ref="B197:B199"/>
    <mergeCell ref="B173:B177"/>
    <mergeCell ref="C173:C177"/>
    <mergeCell ref="D173:D177"/>
    <mergeCell ref="E173:E177"/>
    <mergeCell ref="E121:E128"/>
    <mergeCell ref="F121:F128"/>
    <mergeCell ref="E144:E163"/>
    <mergeCell ref="F144:F163"/>
    <mergeCell ref="F130:F140"/>
    <mergeCell ref="G144:G163"/>
    <mergeCell ref="A166:A169"/>
    <mergeCell ref="B166:B169"/>
    <mergeCell ref="C166:C169"/>
    <mergeCell ref="D166:D169"/>
    <mergeCell ref="E166:E169"/>
    <mergeCell ref="F166:F169"/>
    <mergeCell ref="G166:G171"/>
    <mergeCell ref="A144:A163"/>
    <mergeCell ref="B144:B163"/>
    <mergeCell ref="C144:C163"/>
    <mergeCell ref="D144:D163"/>
    <mergeCell ref="G121:G128"/>
    <mergeCell ref="A121:A128"/>
    <mergeCell ref="B121:B128"/>
    <mergeCell ref="C121:C128"/>
    <mergeCell ref="D121:D128"/>
    <mergeCell ref="E94:E111"/>
    <mergeCell ref="F94:F111"/>
    <mergeCell ref="G94:G111"/>
    <mergeCell ref="A115:A118"/>
    <mergeCell ref="B115:B118"/>
    <mergeCell ref="C115:C118"/>
    <mergeCell ref="D115:D118"/>
    <mergeCell ref="E115:E118"/>
    <mergeCell ref="F115:F118"/>
    <mergeCell ref="G115:G118"/>
    <mergeCell ref="A94:A111"/>
    <mergeCell ref="B94:B111"/>
    <mergeCell ref="C94:C111"/>
    <mergeCell ref="D94:D111"/>
    <mergeCell ref="A80:A83"/>
    <mergeCell ref="B80:B83"/>
    <mergeCell ref="C80:C83"/>
    <mergeCell ref="D80:D83"/>
    <mergeCell ref="A74:A78"/>
    <mergeCell ref="B74:B78"/>
    <mergeCell ref="C74:C78"/>
    <mergeCell ref="D74:D78"/>
    <mergeCell ref="G87:G92"/>
    <mergeCell ref="E74:E78"/>
    <mergeCell ref="F74:F78"/>
    <mergeCell ref="G74:G78"/>
    <mergeCell ref="E80:E83"/>
    <mergeCell ref="F80:F83"/>
    <mergeCell ref="G80:G83"/>
    <mergeCell ref="A87:A89"/>
    <mergeCell ref="B87:B89"/>
    <mergeCell ref="C87:C89"/>
    <mergeCell ref="D87:D89"/>
    <mergeCell ref="E87:E89"/>
    <mergeCell ref="F87:F89"/>
    <mergeCell ref="A69:A72"/>
    <mergeCell ref="B69:B72"/>
    <mergeCell ref="C69:C72"/>
    <mergeCell ref="D69:D72"/>
    <mergeCell ref="E69:E72"/>
    <mergeCell ref="F69:F72"/>
    <mergeCell ref="G69:G72"/>
    <mergeCell ref="A62:A67"/>
    <mergeCell ref="B62:B67"/>
    <mergeCell ref="C62:C67"/>
    <mergeCell ref="D62:D67"/>
    <mergeCell ref="E50:E55"/>
    <mergeCell ref="F50:F55"/>
    <mergeCell ref="C50:C55"/>
    <mergeCell ref="D50:D55"/>
    <mergeCell ref="E62:E67"/>
    <mergeCell ref="F62:F67"/>
    <mergeCell ref="G62:G67"/>
    <mergeCell ref="G50:G55"/>
    <mergeCell ref="A57:A60"/>
    <mergeCell ref="B57:B60"/>
    <mergeCell ref="C57:C60"/>
    <mergeCell ref="D57:D60"/>
    <mergeCell ref="E57:E60"/>
    <mergeCell ref="F57:F60"/>
    <mergeCell ref="G57:G60"/>
    <mergeCell ref="A50:A55"/>
    <mergeCell ref="B50:B55"/>
    <mergeCell ref="A44:A48"/>
    <mergeCell ref="B44:B48"/>
    <mergeCell ref="C44:C48"/>
    <mergeCell ref="D44:D48"/>
    <mergeCell ref="E44:E48"/>
    <mergeCell ref="F44:F48"/>
    <mergeCell ref="G44:G48"/>
    <mergeCell ref="A38:A41"/>
    <mergeCell ref="B38:B41"/>
    <mergeCell ref="C38:C41"/>
    <mergeCell ref="D38:D41"/>
    <mergeCell ref="E38:E41"/>
    <mergeCell ref="F38:F41"/>
    <mergeCell ref="G38:G41"/>
    <mergeCell ref="A18:A35"/>
    <mergeCell ref="B18:B35"/>
    <mergeCell ref="C18:C35"/>
    <mergeCell ref="D18:D35"/>
    <mergeCell ref="E18:E35"/>
    <mergeCell ref="F18:F35"/>
    <mergeCell ref="G18:G35"/>
    <mergeCell ref="B1:N1"/>
    <mergeCell ref="A4:A5"/>
    <mergeCell ref="B4:B5"/>
    <mergeCell ref="C4:C5"/>
    <mergeCell ref="F4:F5"/>
    <mergeCell ref="G4:G5"/>
    <mergeCell ref="H4:J4"/>
    <mergeCell ref="M4:M5"/>
    <mergeCell ref="G6:G15"/>
    <mergeCell ref="E6:E15"/>
    <mergeCell ref="F6:F15"/>
    <mergeCell ref="C6:C15"/>
    <mergeCell ref="D6:D15"/>
    <mergeCell ref="A6:A15"/>
    <mergeCell ref="B6:B15"/>
  </mergeCells>
  <phoneticPr fontId="8" type="noConversion"/>
  <pageMargins left="0.25" right="0.25" top="0.5" bottom="0.5" header="0.5" footer="0.5"/>
  <pageSetup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2"/>
  <sheetViews>
    <sheetView tabSelected="1" topLeftCell="A52" workbookViewId="0">
      <selection activeCell="L80" sqref="L80"/>
    </sheetView>
  </sheetViews>
  <sheetFormatPr defaultRowHeight="12.75" x14ac:dyDescent="0.2"/>
  <cols>
    <col min="1" max="1" width="3.140625" customWidth="1"/>
    <col min="2" max="2" width="13.5703125" customWidth="1"/>
    <col min="3" max="3" width="8.85546875" style="122" customWidth="1"/>
    <col min="4" max="4" width="4.5703125" customWidth="1"/>
    <col min="5" max="5" width="5.7109375" customWidth="1"/>
    <col min="6" max="6" width="8.7109375" customWidth="1"/>
    <col min="7" max="7" width="7.5703125" customWidth="1"/>
    <col min="8" max="8" width="11" bestFit="1" customWidth="1"/>
    <col min="9" max="9" width="10.28515625" style="101" customWidth="1"/>
    <col min="10" max="10" width="10" customWidth="1"/>
    <col min="11" max="11" width="11.85546875" customWidth="1"/>
    <col min="12" max="12" width="8.7109375" customWidth="1"/>
    <col min="13" max="13" width="8.85546875" bestFit="1" customWidth="1"/>
    <col min="14" max="14" width="12.42578125" bestFit="1" customWidth="1"/>
    <col min="15" max="15" width="9.140625" customWidth="1"/>
    <col min="16" max="16" width="10.140625" hidden="1" customWidth="1"/>
  </cols>
  <sheetData>
    <row r="2" spans="1:16" x14ac:dyDescent="0.2">
      <c r="A2" s="6"/>
      <c r="B2" s="325" t="s">
        <v>256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8"/>
    </row>
    <row r="3" spans="1:16" x14ac:dyDescent="0.2">
      <c r="A3" s="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8"/>
    </row>
    <row r="4" spans="1:16" x14ac:dyDescent="0.2">
      <c r="A4" s="6"/>
      <c r="B4" s="7"/>
      <c r="C4" s="44"/>
      <c r="D4" s="49"/>
      <c r="E4" s="7"/>
      <c r="F4" s="44"/>
      <c r="G4" s="7"/>
      <c r="H4" s="7"/>
      <c r="I4" s="49"/>
      <c r="J4" s="7"/>
      <c r="K4" s="7"/>
      <c r="L4" s="7"/>
      <c r="M4" s="7"/>
      <c r="N4" s="7"/>
      <c r="O4" s="8"/>
    </row>
    <row r="5" spans="1:16" x14ac:dyDescent="0.2">
      <c r="A5" s="326" t="s">
        <v>27</v>
      </c>
      <c r="B5" s="327" t="s">
        <v>0</v>
      </c>
      <c r="C5" s="328" t="s">
        <v>1</v>
      </c>
      <c r="D5" s="125" t="s">
        <v>2</v>
      </c>
      <c r="E5" s="158" t="s">
        <v>97</v>
      </c>
      <c r="F5" s="329" t="s">
        <v>3</v>
      </c>
      <c r="G5" s="314" t="s">
        <v>4</v>
      </c>
      <c r="H5" s="331" t="s">
        <v>5</v>
      </c>
      <c r="I5" s="331"/>
      <c r="J5" s="332"/>
      <c r="K5" s="89" t="s">
        <v>6</v>
      </c>
      <c r="L5" s="91" t="s">
        <v>37</v>
      </c>
      <c r="M5" s="333" t="s">
        <v>7</v>
      </c>
      <c r="N5" s="93" t="s">
        <v>18</v>
      </c>
      <c r="O5" s="94" t="s">
        <v>64</v>
      </c>
    </row>
    <row r="6" spans="1:16" x14ac:dyDescent="0.2">
      <c r="A6" s="326"/>
      <c r="B6" s="327"/>
      <c r="C6" s="328"/>
      <c r="D6" s="160" t="s">
        <v>96</v>
      </c>
      <c r="E6" s="159" t="s">
        <v>8</v>
      </c>
      <c r="F6" s="329"/>
      <c r="G6" s="330"/>
      <c r="H6" s="10" t="s">
        <v>9</v>
      </c>
      <c r="I6" s="10" t="s">
        <v>10</v>
      </c>
      <c r="J6" s="86" t="s">
        <v>11</v>
      </c>
      <c r="K6" s="90" t="s">
        <v>12</v>
      </c>
      <c r="L6" s="92" t="s">
        <v>38</v>
      </c>
      <c r="M6" s="333"/>
      <c r="N6" s="85" t="s">
        <v>17</v>
      </c>
      <c r="O6" s="95" t="s">
        <v>29</v>
      </c>
    </row>
    <row r="7" spans="1:16" x14ac:dyDescent="0.2">
      <c r="A7" s="265">
        <v>1</v>
      </c>
      <c r="B7" s="353" t="s">
        <v>36</v>
      </c>
      <c r="C7" s="313" t="s">
        <v>14</v>
      </c>
      <c r="D7" s="315">
        <v>13</v>
      </c>
      <c r="E7" s="323" t="s">
        <v>98</v>
      </c>
      <c r="F7" s="319" t="s">
        <v>14</v>
      </c>
      <c r="G7" s="317" t="s">
        <v>79</v>
      </c>
      <c r="H7" s="248">
        <v>60203</v>
      </c>
      <c r="I7" s="167" t="s">
        <v>261</v>
      </c>
      <c r="J7" s="19">
        <v>6633.05</v>
      </c>
      <c r="K7" s="19">
        <v>6633.05</v>
      </c>
      <c r="L7" s="19"/>
      <c r="M7" s="11"/>
      <c r="N7" s="236">
        <f>K7-L7</f>
        <v>6633.05</v>
      </c>
      <c r="O7" s="88"/>
      <c r="P7" s="202" t="s">
        <v>279</v>
      </c>
    </row>
    <row r="8" spans="1:16" x14ac:dyDescent="0.2">
      <c r="A8" s="266"/>
      <c r="B8" s="354"/>
      <c r="C8" s="322"/>
      <c r="D8" s="315"/>
      <c r="E8" s="323"/>
      <c r="F8" s="324"/>
      <c r="G8" s="334"/>
      <c r="H8" s="253">
        <v>60221</v>
      </c>
      <c r="I8" s="166" t="s">
        <v>262</v>
      </c>
      <c r="J8" s="13">
        <v>313.02999999999997</v>
      </c>
      <c r="K8" s="13">
        <v>313.02999999999997</v>
      </c>
      <c r="L8" s="11"/>
      <c r="M8" s="11"/>
      <c r="N8" s="236">
        <f>J8-L8-M8</f>
        <v>313.02999999999997</v>
      </c>
      <c r="O8" s="11"/>
      <c r="P8" s="202" t="s">
        <v>279</v>
      </c>
    </row>
    <row r="9" spans="1:16" x14ac:dyDescent="0.2">
      <c r="A9" s="266"/>
      <c r="B9" s="354"/>
      <c r="C9" s="322"/>
      <c r="D9" s="315"/>
      <c r="E9" s="323"/>
      <c r="F9" s="324"/>
      <c r="G9" s="334"/>
      <c r="H9" s="253">
        <v>60222</v>
      </c>
      <c r="I9" s="166" t="s">
        <v>262</v>
      </c>
      <c r="J9" s="13">
        <v>13552.12</v>
      </c>
      <c r="K9" s="13">
        <v>13552.12</v>
      </c>
      <c r="L9" s="11"/>
      <c r="M9" s="11"/>
      <c r="N9" s="236">
        <f>J9-L9-M9</f>
        <v>13552.12</v>
      </c>
      <c r="O9" s="11"/>
      <c r="P9" s="202" t="s">
        <v>279</v>
      </c>
    </row>
    <row r="10" spans="1:16" x14ac:dyDescent="0.2">
      <c r="A10" s="266"/>
      <c r="B10" s="354"/>
      <c r="C10" s="322"/>
      <c r="D10" s="315"/>
      <c r="E10" s="323"/>
      <c r="F10" s="324"/>
      <c r="G10" s="334"/>
      <c r="H10" s="253">
        <v>60262</v>
      </c>
      <c r="I10" s="166" t="s">
        <v>257</v>
      </c>
      <c r="J10" s="13">
        <v>1728.52</v>
      </c>
      <c r="K10" s="13">
        <v>1728.52</v>
      </c>
      <c r="L10" s="11"/>
      <c r="M10" s="11"/>
      <c r="N10" s="13">
        <f>J10-L10-M10</f>
        <v>1728.52</v>
      </c>
      <c r="O10" s="11"/>
      <c r="P10" s="202" t="s">
        <v>281</v>
      </c>
    </row>
    <row r="11" spans="1:16" x14ac:dyDescent="0.2">
      <c r="A11" s="266"/>
      <c r="B11" s="354"/>
      <c r="C11" s="322"/>
      <c r="D11" s="315"/>
      <c r="E11" s="323"/>
      <c r="F11" s="324"/>
      <c r="G11" s="334"/>
      <c r="H11" s="253">
        <v>60281</v>
      </c>
      <c r="I11" s="166" t="s">
        <v>263</v>
      </c>
      <c r="J11" s="13">
        <v>19658.77</v>
      </c>
      <c r="K11" s="13">
        <v>19658.77</v>
      </c>
      <c r="L11" s="11"/>
      <c r="M11" s="11"/>
      <c r="N11" s="236">
        <f>J11-L11-M11</f>
        <v>19658.77</v>
      </c>
      <c r="O11" s="11"/>
      <c r="P11" s="202" t="s">
        <v>279</v>
      </c>
    </row>
    <row r="12" spans="1:16" x14ac:dyDescent="0.2">
      <c r="A12" s="266"/>
      <c r="B12" s="354"/>
      <c r="C12" s="322"/>
      <c r="D12" s="315"/>
      <c r="E12" s="323"/>
      <c r="F12" s="324"/>
      <c r="G12" s="334"/>
      <c r="H12" s="253">
        <v>60308</v>
      </c>
      <c r="I12" s="166" t="s">
        <v>264</v>
      </c>
      <c r="J12" s="13">
        <v>1056.4000000000001</v>
      </c>
      <c r="K12" s="13">
        <v>1056.4000000000001</v>
      </c>
      <c r="L12" s="11"/>
      <c r="M12" s="11"/>
      <c r="N12" s="13">
        <v>1056.4000000000001</v>
      </c>
      <c r="O12" s="11"/>
      <c r="P12" s="202" t="s">
        <v>281</v>
      </c>
    </row>
    <row r="13" spans="1:16" x14ac:dyDescent="0.2">
      <c r="A13" s="266"/>
      <c r="B13" s="354"/>
      <c r="C13" s="322"/>
      <c r="D13" s="315"/>
      <c r="E13" s="323"/>
      <c r="F13" s="324"/>
      <c r="G13" s="334"/>
      <c r="H13" s="253">
        <v>60326</v>
      </c>
      <c r="I13" s="166" t="s">
        <v>259</v>
      </c>
      <c r="J13" s="13">
        <v>8565.64</v>
      </c>
      <c r="K13" s="13">
        <v>8565.64</v>
      </c>
      <c r="L13" s="11"/>
      <c r="M13" s="11"/>
      <c r="N13" s="236">
        <f>J13-L13-M13</f>
        <v>8565.64</v>
      </c>
      <c r="O13" s="11"/>
      <c r="P13" s="202" t="s">
        <v>279</v>
      </c>
    </row>
    <row r="14" spans="1:16" x14ac:dyDescent="0.2">
      <c r="A14" s="266"/>
      <c r="B14" s="354"/>
      <c r="C14" s="322"/>
      <c r="D14" s="315"/>
      <c r="E14" s="323"/>
      <c r="F14" s="324"/>
      <c r="G14" s="334"/>
      <c r="H14" s="253">
        <v>60332</v>
      </c>
      <c r="I14" s="166" t="s">
        <v>260</v>
      </c>
      <c r="J14" s="13">
        <v>378.54</v>
      </c>
      <c r="K14" s="13">
        <v>378.54</v>
      </c>
      <c r="L14" s="11"/>
      <c r="M14" s="11"/>
      <c r="N14" s="13">
        <f>J14-L14-M14</f>
        <v>378.54</v>
      </c>
      <c r="O14" s="11"/>
      <c r="P14" s="202" t="s">
        <v>281</v>
      </c>
    </row>
    <row r="15" spans="1:16" x14ac:dyDescent="0.2">
      <c r="A15" s="266"/>
      <c r="B15" s="354"/>
      <c r="C15" s="322"/>
      <c r="D15" s="315"/>
      <c r="E15" s="323"/>
      <c r="F15" s="324"/>
      <c r="G15" s="334"/>
      <c r="H15" s="253">
        <v>60425</v>
      </c>
      <c r="I15" s="166">
        <v>42521</v>
      </c>
      <c r="J15" s="13">
        <v>4367.58</v>
      </c>
      <c r="K15" s="13">
        <v>4367.58</v>
      </c>
      <c r="L15" s="11"/>
      <c r="M15" s="11"/>
      <c r="N15" s="236">
        <f>J15-L15-M15</f>
        <v>4367.58</v>
      </c>
      <c r="O15" s="11"/>
      <c r="P15" s="202" t="s">
        <v>279</v>
      </c>
    </row>
    <row r="16" spans="1:16" x14ac:dyDescent="0.2">
      <c r="A16" s="266"/>
      <c r="B16" s="354"/>
      <c r="C16" s="322"/>
      <c r="D16" s="315"/>
      <c r="E16" s="323"/>
      <c r="F16" s="324"/>
      <c r="G16" s="334"/>
      <c r="H16" s="253">
        <v>60426</v>
      </c>
      <c r="I16" s="166">
        <v>42521</v>
      </c>
      <c r="J16" s="13">
        <v>5414.2</v>
      </c>
      <c r="K16" s="13">
        <v>5414.2</v>
      </c>
      <c r="L16" s="11"/>
      <c r="M16" s="11"/>
      <c r="N16" s="236">
        <f>J16-L16-M16</f>
        <v>5414.2</v>
      </c>
      <c r="O16" s="11"/>
      <c r="P16" s="202" t="s">
        <v>279</v>
      </c>
    </row>
    <row r="17" spans="1:16" x14ac:dyDescent="0.2">
      <c r="A17" s="68"/>
      <c r="B17" s="69"/>
      <c r="C17" s="129"/>
      <c r="D17" s="96"/>
      <c r="E17" s="67"/>
      <c r="F17" s="150"/>
      <c r="G17" s="66"/>
      <c r="H17" s="253">
        <v>60442</v>
      </c>
      <c r="I17" s="166">
        <v>42521</v>
      </c>
      <c r="J17" s="13">
        <v>505.2</v>
      </c>
      <c r="K17" s="13">
        <v>505.2</v>
      </c>
      <c r="L17" s="11"/>
      <c r="M17" s="11"/>
      <c r="N17" s="236">
        <f>J17-L17-M17</f>
        <v>505.2</v>
      </c>
      <c r="O17" s="11"/>
      <c r="P17" s="202" t="s">
        <v>279</v>
      </c>
    </row>
    <row r="18" spans="1:16" x14ac:dyDescent="0.2">
      <c r="A18" s="58"/>
      <c r="B18" s="14" t="s">
        <v>13</v>
      </c>
      <c r="C18" s="107"/>
      <c r="D18" s="9"/>
      <c r="E18" s="16"/>
      <c r="F18" s="151"/>
      <c r="G18" s="15"/>
      <c r="H18" s="12"/>
      <c r="I18" s="166"/>
      <c r="J18" s="76">
        <f>SUM(J7:J17)</f>
        <v>62173.05</v>
      </c>
      <c r="K18" s="76">
        <f>SUM(K7:K17)</f>
        <v>62173.05</v>
      </c>
      <c r="L18" s="76">
        <f>SUM(L7:L16)</f>
        <v>0</v>
      </c>
      <c r="M18" s="76">
        <f>SUM(M7:M16)</f>
        <v>0</v>
      </c>
      <c r="N18" s="76">
        <f>SUM(N7:N17)</f>
        <v>62173.05</v>
      </c>
      <c r="O18" s="76">
        <v>0</v>
      </c>
    </row>
    <row r="19" spans="1:16" x14ac:dyDescent="0.2">
      <c r="A19" s="265">
        <v>2</v>
      </c>
      <c r="B19" s="353" t="s">
        <v>83</v>
      </c>
      <c r="C19" s="312" t="s">
        <v>86</v>
      </c>
      <c r="D19" s="314">
        <v>17</v>
      </c>
      <c r="E19" s="316" t="s">
        <v>98</v>
      </c>
      <c r="F19" s="318" t="s">
        <v>86</v>
      </c>
      <c r="G19" s="320" t="s">
        <v>39</v>
      </c>
      <c r="H19" s="248">
        <v>1200084</v>
      </c>
      <c r="I19" s="167" t="s">
        <v>258</v>
      </c>
      <c r="J19" s="19">
        <v>12979.68</v>
      </c>
      <c r="K19" s="19">
        <v>12979.68</v>
      </c>
      <c r="L19" s="19"/>
      <c r="M19" s="20"/>
      <c r="N19" s="237">
        <f t="shared" ref="N19:N24" si="0">J19-L19-M19</f>
        <v>12979.68</v>
      </c>
      <c r="O19" s="20"/>
      <c r="P19" s="202" t="s">
        <v>279</v>
      </c>
    </row>
    <row r="20" spans="1:16" x14ac:dyDescent="0.2">
      <c r="A20" s="266"/>
      <c r="B20" s="354"/>
      <c r="C20" s="312"/>
      <c r="D20" s="315"/>
      <c r="E20" s="316"/>
      <c r="F20" s="318"/>
      <c r="G20" s="320"/>
      <c r="H20" s="256">
        <v>2400072</v>
      </c>
      <c r="I20" s="167" t="s">
        <v>268</v>
      </c>
      <c r="J20" s="19">
        <v>4070.22</v>
      </c>
      <c r="K20" s="19">
        <v>4070.22</v>
      </c>
      <c r="L20" s="20"/>
      <c r="M20" s="20"/>
      <c r="N20" s="237">
        <f t="shared" si="0"/>
        <v>4070.22</v>
      </c>
      <c r="O20" s="20"/>
      <c r="P20" s="202" t="s">
        <v>279</v>
      </c>
    </row>
    <row r="21" spans="1:16" x14ac:dyDescent="0.2">
      <c r="A21" s="266"/>
      <c r="B21" s="354"/>
      <c r="C21" s="312"/>
      <c r="D21" s="315"/>
      <c r="E21" s="316"/>
      <c r="F21" s="318"/>
      <c r="G21" s="320"/>
      <c r="H21" s="257">
        <v>2400073</v>
      </c>
      <c r="I21" s="167" t="s">
        <v>268</v>
      </c>
      <c r="J21" s="19">
        <v>19857.419999999998</v>
      </c>
      <c r="K21" s="19">
        <v>19857.419999999998</v>
      </c>
      <c r="L21" s="60"/>
      <c r="M21" s="60"/>
      <c r="N21" s="237">
        <f t="shared" si="0"/>
        <v>19857.419999999998</v>
      </c>
      <c r="O21" s="20"/>
      <c r="P21" s="202" t="s">
        <v>279</v>
      </c>
    </row>
    <row r="22" spans="1:16" x14ac:dyDescent="0.2">
      <c r="A22" s="266"/>
      <c r="B22" s="354"/>
      <c r="C22" s="312"/>
      <c r="D22" s="266"/>
      <c r="E22" s="316"/>
      <c r="F22" s="318"/>
      <c r="G22" s="320"/>
      <c r="H22" s="18">
        <v>2400074</v>
      </c>
      <c r="I22" s="167" t="s">
        <v>268</v>
      </c>
      <c r="J22" s="19">
        <v>10558.96</v>
      </c>
      <c r="K22" s="19">
        <v>10558.96</v>
      </c>
      <c r="L22" s="20"/>
      <c r="M22" s="20"/>
      <c r="N22" s="237">
        <f t="shared" si="0"/>
        <v>10558.96</v>
      </c>
      <c r="O22" s="20"/>
      <c r="P22" s="202" t="s">
        <v>279</v>
      </c>
    </row>
    <row r="23" spans="1:16" x14ac:dyDescent="0.2">
      <c r="A23" s="266"/>
      <c r="B23" s="354"/>
      <c r="C23" s="312"/>
      <c r="D23" s="266"/>
      <c r="E23" s="316"/>
      <c r="F23" s="318"/>
      <c r="G23" s="320"/>
      <c r="H23" s="18">
        <v>2400075</v>
      </c>
      <c r="I23" s="167" t="s">
        <v>268</v>
      </c>
      <c r="J23" s="19">
        <v>4526.22</v>
      </c>
      <c r="K23" s="19">
        <v>4526.22</v>
      </c>
      <c r="L23" s="20"/>
      <c r="M23" s="20"/>
      <c r="N23" s="237">
        <f t="shared" si="0"/>
        <v>4526.22</v>
      </c>
      <c r="O23" s="20"/>
      <c r="P23" s="202" t="s">
        <v>279</v>
      </c>
    </row>
    <row r="24" spans="1:16" x14ac:dyDescent="0.2">
      <c r="A24" s="266"/>
      <c r="B24" s="354"/>
      <c r="C24" s="312"/>
      <c r="D24" s="266"/>
      <c r="E24" s="316"/>
      <c r="F24" s="318"/>
      <c r="G24" s="320"/>
      <c r="H24" s="232">
        <v>2400076</v>
      </c>
      <c r="I24" s="167" t="s">
        <v>258</v>
      </c>
      <c r="J24" s="19">
        <v>28105.66</v>
      </c>
      <c r="K24" s="19">
        <v>28105.66</v>
      </c>
      <c r="L24" s="20"/>
      <c r="M24" s="20"/>
      <c r="N24" s="237">
        <f t="shared" si="0"/>
        <v>28105.66</v>
      </c>
      <c r="O24" s="20"/>
      <c r="P24" s="202" t="s">
        <v>279</v>
      </c>
    </row>
    <row r="25" spans="1:16" x14ac:dyDescent="0.2">
      <c r="A25" s="266"/>
      <c r="B25" s="354"/>
      <c r="C25" s="312"/>
      <c r="D25" s="266"/>
      <c r="E25" s="316"/>
      <c r="F25" s="318"/>
      <c r="G25" s="320"/>
      <c r="H25" s="18">
        <v>2400077</v>
      </c>
      <c r="I25" s="167" t="s">
        <v>258</v>
      </c>
      <c r="J25" s="19">
        <v>46128.38</v>
      </c>
      <c r="K25" s="19">
        <v>46128.38</v>
      </c>
      <c r="L25" s="20"/>
      <c r="M25" s="20"/>
      <c r="N25" s="237">
        <f>J25-L25-M25-O25</f>
        <v>2071.4300000000003</v>
      </c>
      <c r="O25" s="20">
        <v>44056.95</v>
      </c>
      <c r="P25" s="202" t="s">
        <v>279</v>
      </c>
    </row>
    <row r="26" spans="1:16" x14ac:dyDescent="0.2">
      <c r="A26" s="266"/>
      <c r="B26" s="354"/>
      <c r="C26" s="312"/>
      <c r="D26" s="266"/>
      <c r="E26" s="316"/>
      <c r="F26" s="318"/>
      <c r="G26" s="320"/>
      <c r="H26" s="248">
        <v>2400078</v>
      </c>
      <c r="I26" s="167" t="s">
        <v>258</v>
      </c>
      <c r="J26" s="19">
        <v>581.46</v>
      </c>
      <c r="K26" s="19">
        <v>581.46</v>
      </c>
      <c r="L26" s="133"/>
      <c r="M26" s="133"/>
      <c r="N26" s="237">
        <f>J26-L26-M26</f>
        <v>581.46</v>
      </c>
      <c r="O26" s="20"/>
      <c r="P26" s="202" t="s">
        <v>279</v>
      </c>
    </row>
    <row r="27" spans="1:16" x14ac:dyDescent="0.2">
      <c r="A27" s="266"/>
      <c r="B27" s="354"/>
      <c r="C27" s="312"/>
      <c r="D27" s="266"/>
      <c r="E27" s="316"/>
      <c r="F27" s="318"/>
      <c r="G27" s="320"/>
      <c r="H27" s="248">
        <v>2400079</v>
      </c>
      <c r="I27" s="167" t="s">
        <v>258</v>
      </c>
      <c r="J27" s="19">
        <v>187.36</v>
      </c>
      <c r="K27" s="19">
        <v>187.36</v>
      </c>
      <c r="L27" s="133"/>
      <c r="M27" s="133"/>
      <c r="N27" s="237">
        <f>J27-L27-M27</f>
        <v>187.36</v>
      </c>
      <c r="O27" s="20"/>
      <c r="P27" s="202" t="s">
        <v>279</v>
      </c>
    </row>
    <row r="28" spans="1:16" x14ac:dyDescent="0.2">
      <c r="A28" s="266"/>
      <c r="B28" s="354"/>
      <c r="C28" s="312"/>
      <c r="D28" s="266"/>
      <c r="E28" s="316"/>
      <c r="F28" s="318"/>
      <c r="G28" s="320"/>
      <c r="H28" s="18">
        <v>2400081</v>
      </c>
      <c r="I28" s="167" t="s">
        <v>258</v>
      </c>
      <c r="J28" s="19">
        <v>757.8</v>
      </c>
      <c r="K28" s="19">
        <v>757.8</v>
      </c>
      <c r="L28" s="20"/>
      <c r="M28" s="20"/>
      <c r="N28" s="237">
        <f>J28-L28-M28</f>
        <v>757.8</v>
      </c>
      <c r="O28" s="20"/>
      <c r="P28" s="202" t="s">
        <v>279</v>
      </c>
    </row>
    <row r="29" spans="1:16" x14ac:dyDescent="0.2">
      <c r="A29" s="58"/>
      <c r="B29" s="108" t="s">
        <v>13</v>
      </c>
      <c r="C29" s="132"/>
      <c r="D29" s="219"/>
      <c r="E29" s="126"/>
      <c r="F29" s="139"/>
      <c r="G29" s="126"/>
      <c r="H29" s="18"/>
      <c r="I29" s="167"/>
      <c r="J29" s="24">
        <f>SUM(J19:J28)</f>
        <v>127753.16000000002</v>
      </c>
      <c r="K29" s="24">
        <f>SUM(K19:K28)</f>
        <v>127753.16000000002</v>
      </c>
      <c r="L29" s="24">
        <f>SUM(L19:L28)</f>
        <v>0</v>
      </c>
      <c r="M29" s="24">
        <f>SUM(M19:M28)</f>
        <v>0</v>
      </c>
      <c r="N29" s="24">
        <f>SUM(N19:N28)</f>
        <v>83696.210000000006</v>
      </c>
      <c r="O29" s="24">
        <v>44056.95</v>
      </c>
    </row>
    <row r="30" spans="1:16" x14ac:dyDescent="0.2">
      <c r="A30" s="265">
        <v>3</v>
      </c>
      <c r="B30" s="349" t="s">
        <v>30</v>
      </c>
      <c r="C30" s="305" t="s">
        <v>44</v>
      </c>
      <c r="D30" s="265">
        <v>214</v>
      </c>
      <c r="E30" s="258" t="s">
        <v>99</v>
      </c>
      <c r="F30" s="258" t="s">
        <v>44</v>
      </c>
      <c r="G30" s="277" t="s">
        <v>40</v>
      </c>
      <c r="H30" s="255">
        <v>320160848</v>
      </c>
      <c r="I30" s="171" t="s">
        <v>258</v>
      </c>
      <c r="J30" s="22">
        <v>16936.28</v>
      </c>
      <c r="K30" s="22">
        <v>16936.28</v>
      </c>
      <c r="L30" s="22"/>
      <c r="M30" s="22"/>
      <c r="N30" s="238">
        <f>J30-L30-M30</f>
        <v>16936.28</v>
      </c>
      <c r="O30" s="57"/>
      <c r="P30" s="202" t="s">
        <v>279</v>
      </c>
    </row>
    <row r="31" spans="1:16" x14ac:dyDescent="0.2">
      <c r="A31" s="266"/>
      <c r="B31" s="350"/>
      <c r="C31" s="306"/>
      <c r="D31" s="266"/>
      <c r="E31" s="259"/>
      <c r="F31" s="259"/>
      <c r="G31" s="278"/>
      <c r="H31" s="249">
        <v>320160879</v>
      </c>
      <c r="I31" s="169" t="s">
        <v>258</v>
      </c>
      <c r="J31" s="28">
        <v>1263.6600000000001</v>
      </c>
      <c r="K31" s="28">
        <v>1263.6600000000001</v>
      </c>
      <c r="L31" s="28"/>
      <c r="M31" s="28"/>
      <c r="N31" s="238">
        <f>J31-L31-M31</f>
        <v>1263.6600000000001</v>
      </c>
      <c r="O31" s="57"/>
      <c r="P31" s="202" t="s">
        <v>279</v>
      </c>
    </row>
    <row r="32" spans="1:16" x14ac:dyDescent="0.2">
      <c r="A32" s="266"/>
      <c r="B32" s="350"/>
      <c r="C32" s="306"/>
      <c r="D32" s="266"/>
      <c r="E32" s="259"/>
      <c r="F32" s="259"/>
      <c r="G32" s="278"/>
      <c r="H32" s="27"/>
      <c r="I32" s="169"/>
      <c r="J32" s="28"/>
      <c r="K32" s="28"/>
      <c r="L32" s="28"/>
      <c r="M32" s="28"/>
      <c r="N32" s="23">
        <f>J32-L32-M32</f>
        <v>0</v>
      </c>
      <c r="O32" s="57"/>
    </row>
    <row r="33" spans="1:16" x14ac:dyDescent="0.2">
      <c r="A33" s="266"/>
      <c r="B33" s="350"/>
      <c r="C33" s="306"/>
      <c r="D33" s="266"/>
      <c r="E33" s="259"/>
      <c r="F33" s="259"/>
      <c r="G33" s="278"/>
      <c r="H33" s="27"/>
      <c r="I33" s="169"/>
      <c r="J33" s="28"/>
      <c r="K33" s="28"/>
      <c r="L33" s="28"/>
      <c r="M33" s="28"/>
      <c r="N33" s="23">
        <f>J33-L33-M33</f>
        <v>0</v>
      </c>
      <c r="O33" s="57"/>
    </row>
    <row r="34" spans="1:16" x14ac:dyDescent="0.2">
      <c r="A34" s="56"/>
      <c r="B34" s="112" t="s">
        <v>13</v>
      </c>
      <c r="C34" s="117"/>
      <c r="D34" s="56"/>
      <c r="E34" s="55"/>
      <c r="F34" s="138"/>
      <c r="G34" s="55"/>
      <c r="H34" s="27"/>
      <c r="I34" s="169"/>
      <c r="J34" s="57">
        <f>SUM(J30:J33)</f>
        <v>18199.939999999999</v>
      </c>
      <c r="K34" s="57">
        <f>SUM(K30:K33)</f>
        <v>18199.939999999999</v>
      </c>
      <c r="L34" s="57">
        <f>SUM(L30:L33)</f>
        <v>0</v>
      </c>
      <c r="M34" s="57">
        <f>SUM(M30:M33)</f>
        <v>0</v>
      </c>
      <c r="N34" s="57">
        <f>SUM(N30:N33)</f>
        <v>18199.939999999999</v>
      </c>
      <c r="O34" s="57">
        <v>0</v>
      </c>
    </row>
    <row r="35" spans="1:16" x14ac:dyDescent="0.2">
      <c r="A35" s="265">
        <v>4</v>
      </c>
      <c r="B35" s="349" t="s">
        <v>48</v>
      </c>
      <c r="C35" s="258" t="s">
        <v>16</v>
      </c>
      <c r="D35" s="307">
        <v>230</v>
      </c>
      <c r="E35" s="263" t="s">
        <v>99</v>
      </c>
      <c r="F35" s="258" t="s">
        <v>16</v>
      </c>
      <c r="G35" s="277" t="s">
        <v>26</v>
      </c>
      <c r="H35" s="249">
        <v>1067</v>
      </c>
      <c r="I35" s="169" t="s">
        <v>258</v>
      </c>
      <c r="J35" s="62">
        <v>3703.18</v>
      </c>
      <c r="K35" s="62">
        <v>3703.18</v>
      </c>
      <c r="L35" s="62"/>
      <c r="M35" s="62"/>
      <c r="N35" s="235">
        <f>J35-L35-M35</f>
        <v>3703.18</v>
      </c>
      <c r="O35" s="57"/>
      <c r="P35" s="202" t="s">
        <v>279</v>
      </c>
    </row>
    <row r="36" spans="1:16" x14ac:dyDescent="0.2">
      <c r="A36" s="266"/>
      <c r="B36" s="350"/>
      <c r="C36" s="259"/>
      <c r="D36" s="308"/>
      <c r="E36" s="264"/>
      <c r="F36" s="259"/>
      <c r="G36" s="278"/>
      <c r="H36" s="27"/>
      <c r="I36" s="169"/>
      <c r="J36" s="62"/>
      <c r="K36" s="62"/>
      <c r="L36" s="62"/>
      <c r="M36" s="62"/>
      <c r="N36" s="62"/>
      <c r="O36" s="57"/>
    </row>
    <row r="37" spans="1:16" x14ac:dyDescent="0.2">
      <c r="A37" s="266"/>
      <c r="B37" s="350"/>
      <c r="C37" s="259"/>
      <c r="D37" s="308"/>
      <c r="E37" s="264"/>
      <c r="F37" s="259"/>
      <c r="G37" s="278"/>
      <c r="H37" s="27"/>
      <c r="I37" s="169"/>
      <c r="J37" s="62"/>
      <c r="K37" s="62"/>
      <c r="L37" s="62"/>
      <c r="M37" s="62"/>
      <c r="N37" s="62"/>
      <c r="O37" s="57"/>
    </row>
    <row r="38" spans="1:16" x14ac:dyDescent="0.2">
      <c r="A38" s="56"/>
      <c r="B38" s="112" t="s">
        <v>13</v>
      </c>
      <c r="C38" s="117"/>
      <c r="D38" s="56"/>
      <c r="E38" s="55"/>
      <c r="F38" s="138"/>
      <c r="G38" s="55"/>
      <c r="H38" s="27"/>
      <c r="I38" s="169"/>
      <c r="J38" s="57">
        <f>SUM(J35:J37)</f>
        <v>3703.18</v>
      </c>
      <c r="K38" s="57">
        <f>SUM(K35:K37)</f>
        <v>3703.18</v>
      </c>
      <c r="L38" s="57">
        <f>SUM(L35:L37)</f>
        <v>0</v>
      </c>
      <c r="M38" s="57">
        <f>SUM(M35:M37)</f>
        <v>0</v>
      </c>
      <c r="N38" s="57">
        <f>SUM(N35:N37)</f>
        <v>3703.18</v>
      </c>
      <c r="O38" s="57">
        <v>0</v>
      </c>
    </row>
    <row r="39" spans="1:16" ht="12.75" customHeight="1" x14ac:dyDescent="0.2">
      <c r="A39" s="265">
        <v>5</v>
      </c>
      <c r="B39" s="344" t="s">
        <v>95</v>
      </c>
      <c r="C39" s="269" t="s">
        <v>14</v>
      </c>
      <c r="D39" s="265">
        <v>646</v>
      </c>
      <c r="E39" s="263" t="s">
        <v>99</v>
      </c>
      <c r="F39" s="263" t="s">
        <v>14</v>
      </c>
      <c r="G39" s="277" t="s">
        <v>241</v>
      </c>
      <c r="H39" s="249">
        <v>2377</v>
      </c>
      <c r="I39" s="169" t="s">
        <v>258</v>
      </c>
      <c r="J39" s="28">
        <v>1698.32</v>
      </c>
      <c r="K39" s="28">
        <v>1698.32</v>
      </c>
      <c r="L39" s="28"/>
      <c r="M39" s="28"/>
      <c r="N39" s="234">
        <f>J39-L39-M39</f>
        <v>1698.32</v>
      </c>
      <c r="O39" s="57"/>
      <c r="P39" s="202" t="s">
        <v>279</v>
      </c>
    </row>
    <row r="40" spans="1:16" x14ac:dyDescent="0.2">
      <c r="A40" s="266"/>
      <c r="B40" s="345"/>
      <c r="C40" s="270"/>
      <c r="D40" s="266"/>
      <c r="E40" s="264"/>
      <c r="F40" s="264"/>
      <c r="G40" s="278"/>
      <c r="H40" s="27"/>
      <c r="I40" s="169"/>
      <c r="J40" s="28"/>
      <c r="K40" s="28"/>
      <c r="L40" s="28"/>
      <c r="M40" s="28"/>
      <c r="N40" s="28">
        <f>J40-L40-M40</f>
        <v>0</v>
      </c>
      <c r="O40" s="57"/>
    </row>
    <row r="41" spans="1:16" x14ac:dyDescent="0.2">
      <c r="A41" s="266"/>
      <c r="B41" s="345"/>
      <c r="C41" s="270"/>
      <c r="D41" s="266"/>
      <c r="E41" s="264"/>
      <c r="F41" s="264"/>
      <c r="G41" s="278"/>
      <c r="H41" s="27"/>
      <c r="I41" s="169"/>
      <c r="J41" s="28"/>
      <c r="K41" s="28"/>
      <c r="L41" s="28"/>
      <c r="M41" s="28"/>
      <c r="N41" s="28">
        <f>J41-L41-M41</f>
        <v>0</v>
      </c>
      <c r="O41" s="57"/>
    </row>
    <row r="42" spans="1:16" x14ac:dyDescent="0.2">
      <c r="A42" s="266"/>
      <c r="B42" s="345"/>
      <c r="C42" s="270"/>
      <c r="D42" s="266"/>
      <c r="E42" s="264"/>
      <c r="F42" s="264"/>
      <c r="G42" s="278"/>
      <c r="H42" s="27"/>
      <c r="I42" s="169"/>
      <c r="J42" s="28"/>
      <c r="K42" s="28"/>
      <c r="L42" s="28"/>
      <c r="M42" s="28"/>
      <c r="N42" s="28"/>
      <c r="O42" s="57"/>
    </row>
    <row r="43" spans="1:16" x14ac:dyDescent="0.2">
      <c r="A43" s="56"/>
      <c r="B43" s="112" t="s">
        <v>13</v>
      </c>
      <c r="C43" s="117"/>
      <c r="D43" s="56"/>
      <c r="E43" s="55"/>
      <c r="F43" s="138"/>
      <c r="G43" s="55"/>
      <c r="H43" s="27"/>
      <c r="I43" s="169"/>
      <c r="J43" s="57">
        <f>SUM(J39:J42)</f>
        <v>1698.32</v>
      </c>
      <c r="K43" s="57">
        <f>SUM(K39:K42)</f>
        <v>1698.32</v>
      </c>
      <c r="L43" s="57">
        <f>SUM(L39:L42)</f>
        <v>0</v>
      </c>
      <c r="M43" s="57">
        <f>SUM(M39:M42)</f>
        <v>0</v>
      </c>
      <c r="N43" s="57">
        <f>SUM(N39:N42)</f>
        <v>1698.32</v>
      </c>
      <c r="O43" s="57">
        <v>0</v>
      </c>
    </row>
    <row r="44" spans="1:16" x14ac:dyDescent="0.2">
      <c r="A44" s="265">
        <v>6</v>
      </c>
      <c r="B44" s="349" t="s">
        <v>32</v>
      </c>
      <c r="C44" s="258" t="s">
        <v>16</v>
      </c>
      <c r="D44" s="265">
        <v>24</v>
      </c>
      <c r="E44" s="258" t="s">
        <v>99</v>
      </c>
      <c r="F44" s="258" t="s">
        <v>16</v>
      </c>
      <c r="G44" s="277" t="s">
        <v>66</v>
      </c>
      <c r="H44" s="249">
        <v>90115</v>
      </c>
      <c r="I44" s="169" t="s">
        <v>258</v>
      </c>
      <c r="J44" s="28">
        <v>19196</v>
      </c>
      <c r="K44" s="28">
        <v>19196</v>
      </c>
      <c r="L44" s="28"/>
      <c r="M44" s="28"/>
      <c r="N44" s="234">
        <f>J44-L44-M44</f>
        <v>19196</v>
      </c>
      <c r="O44" s="57"/>
      <c r="P44" s="202" t="s">
        <v>279</v>
      </c>
    </row>
    <row r="45" spans="1:16" x14ac:dyDescent="0.2">
      <c r="A45" s="266"/>
      <c r="B45" s="350"/>
      <c r="C45" s="259"/>
      <c r="D45" s="266"/>
      <c r="E45" s="259"/>
      <c r="F45" s="259"/>
      <c r="G45" s="278"/>
      <c r="H45" s="27"/>
      <c r="I45" s="169"/>
      <c r="J45" s="28"/>
      <c r="K45" s="28"/>
      <c r="L45" s="28"/>
      <c r="M45" s="28"/>
      <c r="N45" s="28"/>
      <c r="O45" s="57"/>
    </row>
    <row r="46" spans="1:16" x14ac:dyDescent="0.2">
      <c r="A46" s="266"/>
      <c r="B46" s="350"/>
      <c r="C46" s="259"/>
      <c r="D46" s="266"/>
      <c r="E46" s="259"/>
      <c r="F46" s="259"/>
      <c r="G46" s="278"/>
      <c r="H46" s="77"/>
      <c r="I46" s="170"/>
      <c r="J46" s="78"/>
      <c r="K46" s="78"/>
      <c r="L46" s="161"/>
      <c r="M46" s="161"/>
      <c r="N46" s="28"/>
      <c r="O46" s="57"/>
    </row>
    <row r="47" spans="1:16" x14ac:dyDescent="0.2">
      <c r="A47" s="266"/>
      <c r="B47" s="350"/>
      <c r="C47" s="259"/>
      <c r="D47" s="266"/>
      <c r="E47" s="260"/>
      <c r="F47" s="259"/>
      <c r="G47" s="278"/>
      <c r="H47" s="65"/>
      <c r="I47" s="173"/>
      <c r="J47" s="65"/>
      <c r="K47" s="65"/>
      <c r="L47" s="28"/>
      <c r="M47" s="28"/>
      <c r="N47" s="28"/>
      <c r="O47" s="57"/>
    </row>
    <row r="48" spans="1:16" x14ac:dyDescent="0.2">
      <c r="A48" s="56"/>
      <c r="B48" s="112" t="s">
        <v>13</v>
      </c>
      <c r="C48" s="117"/>
      <c r="D48" s="56"/>
      <c r="E48" s="55"/>
      <c r="F48" s="138"/>
      <c r="G48" s="55"/>
      <c r="H48" s="27"/>
      <c r="I48" s="169"/>
      <c r="J48" s="57">
        <f>SUM(J44:J47)</f>
        <v>19196</v>
      </c>
      <c r="K48" s="57">
        <f>SUM(K44:K47)</f>
        <v>19196</v>
      </c>
      <c r="L48" s="57">
        <f>SUM(L44:L47)</f>
        <v>0</v>
      </c>
      <c r="M48" s="57">
        <f>SUM(M44:M47)</f>
        <v>0</v>
      </c>
      <c r="N48" s="57">
        <f>SUM(N44:N47)</f>
        <v>19196</v>
      </c>
      <c r="O48" s="57">
        <v>0</v>
      </c>
    </row>
    <row r="49" spans="1:16" x14ac:dyDescent="0.2">
      <c r="A49" s="265">
        <v>7</v>
      </c>
      <c r="B49" s="349" t="s">
        <v>232</v>
      </c>
      <c r="C49" s="305" t="s">
        <v>14</v>
      </c>
      <c r="D49" s="265">
        <v>215</v>
      </c>
      <c r="E49" s="261" t="s">
        <v>99</v>
      </c>
      <c r="F49" s="258" t="s">
        <v>14</v>
      </c>
      <c r="G49" s="277" t="s">
        <v>146</v>
      </c>
      <c r="H49" s="249">
        <v>1346920</v>
      </c>
      <c r="I49" s="169" t="s">
        <v>257</v>
      </c>
      <c r="J49" s="28">
        <v>5758.8</v>
      </c>
      <c r="K49" s="28">
        <v>5758.8</v>
      </c>
      <c r="L49" s="28"/>
      <c r="M49" s="28"/>
      <c r="N49" s="234">
        <f>J49-L49-M49</f>
        <v>5758.8</v>
      </c>
      <c r="O49" s="57"/>
      <c r="P49" s="202" t="s">
        <v>279</v>
      </c>
    </row>
    <row r="50" spans="1:16" x14ac:dyDescent="0.2">
      <c r="A50" s="266"/>
      <c r="B50" s="350"/>
      <c r="C50" s="306"/>
      <c r="D50" s="266"/>
      <c r="E50" s="262"/>
      <c r="F50" s="259"/>
      <c r="G50" s="278"/>
      <c r="H50" s="249">
        <v>1348579</v>
      </c>
      <c r="I50" s="169" t="s">
        <v>258</v>
      </c>
      <c r="J50" s="28">
        <v>10557.8</v>
      </c>
      <c r="K50" s="28">
        <v>10557.8</v>
      </c>
      <c r="L50" s="28"/>
      <c r="M50" s="28"/>
      <c r="N50" s="234">
        <f>J50-L50-M50</f>
        <v>10557.8</v>
      </c>
      <c r="O50" s="57"/>
      <c r="P50" s="202" t="s">
        <v>279</v>
      </c>
    </row>
    <row r="51" spans="1:16" x14ac:dyDescent="0.2">
      <c r="A51" s="266"/>
      <c r="B51" s="350"/>
      <c r="C51" s="306"/>
      <c r="D51" s="266"/>
      <c r="E51" s="262"/>
      <c r="F51" s="259"/>
      <c r="G51" s="278"/>
      <c r="H51" s="27"/>
      <c r="I51" s="169"/>
      <c r="J51" s="28"/>
      <c r="K51" s="28"/>
      <c r="L51" s="28"/>
      <c r="M51" s="28"/>
      <c r="N51" s="28">
        <f>J51-L51-M51</f>
        <v>0</v>
      </c>
      <c r="O51" s="57"/>
    </row>
    <row r="52" spans="1:16" x14ac:dyDescent="0.2">
      <c r="A52" s="266"/>
      <c r="B52" s="350"/>
      <c r="C52" s="306"/>
      <c r="D52" s="266"/>
      <c r="E52" s="262"/>
      <c r="F52" s="259"/>
      <c r="G52" s="278"/>
      <c r="H52" s="27"/>
      <c r="I52" s="169"/>
      <c r="J52" s="28"/>
      <c r="K52" s="28"/>
      <c r="L52" s="28"/>
      <c r="M52" s="28"/>
      <c r="N52" s="28">
        <f>J52-L52-M52</f>
        <v>0</v>
      </c>
      <c r="O52" s="57"/>
    </row>
    <row r="53" spans="1:16" x14ac:dyDescent="0.2">
      <c r="A53" s="54"/>
      <c r="B53" s="108" t="s">
        <v>13</v>
      </c>
      <c r="C53" s="115"/>
      <c r="D53" s="54"/>
      <c r="E53" s="54"/>
      <c r="F53" s="154"/>
      <c r="G53" s="56"/>
      <c r="H53" s="27"/>
      <c r="I53" s="169"/>
      <c r="J53" s="57">
        <f>SUM(J49:J52)</f>
        <v>16316.599999999999</v>
      </c>
      <c r="K53" s="57">
        <f>SUM(K49:K52)</f>
        <v>16316.599999999999</v>
      </c>
      <c r="L53" s="57">
        <f>SUM(L49:L52)</f>
        <v>0</v>
      </c>
      <c r="M53" s="57">
        <f>SUM(M49:M52)</f>
        <v>0</v>
      </c>
      <c r="N53" s="57">
        <f>SUM(N49:N52)</f>
        <v>16316.599999999999</v>
      </c>
      <c r="O53" s="57">
        <v>0</v>
      </c>
    </row>
    <row r="54" spans="1:16" x14ac:dyDescent="0.2">
      <c r="A54" s="265">
        <v>8</v>
      </c>
      <c r="B54" s="349" t="s">
        <v>35</v>
      </c>
      <c r="C54" s="269" t="s">
        <v>16</v>
      </c>
      <c r="D54" s="265">
        <v>41</v>
      </c>
      <c r="E54" s="261" t="s">
        <v>99</v>
      </c>
      <c r="F54" s="263" t="s">
        <v>16</v>
      </c>
      <c r="G54" s="258" t="s">
        <v>51</v>
      </c>
      <c r="H54" s="249">
        <v>215</v>
      </c>
      <c r="I54" s="169" t="s">
        <v>267</v>
      </c>
      <c r="J54" s="28">
        <v>1434.36</v>
      </c>
      <c r="K54" s="28">
        <v>1434.36</v>
      </c>
      <c r="L54" s="27"/>
      <c r="M54" s="28"/>
      <c r="N54" s="234">
        <f>J54-L54-M54</f>
        <v>1434.36</v>
      </c>
      <c r="O54" s="27"/>
      <c r="P54" s="202" t="s">
        <v>279</v>
      </c>
    </row>
    <row r="55" spans="1:16" x14ac:dyDescent="0.2">
      <c r="A55" s="266"/>
      <c r="B55" s="350"/>
      <c r="C55" s="270"/>
      <c r="D55" s="266"/>
      <c r="E55" s="262"/>
      <c r="F55" s="264"/>
      <c r="G55" s="259"/>
      <c r="H55" s="27"/>
      <c r="I55" s="169"/>
      <c r="J55" s="28"/>
      <c r="K55" s="28"/>
      <c r="L55" s="27"/>
      <c r="M55" s="28"/>
      <c r="N55" s="28">
        <f>J55-L55-M55</f>
        <v>0</v>
      </c>
      <c r="O55" s="27"/>
    </row>
    <row r="56" spans="1:16" x14ac:dyDescent="0.2">
      <c r="A56" s="266"/>
      <c r="B56" s="350"/>
      <c r="C56" s="270"/>
      <c r="D56" s="266"/>
      <c r="E56" s="262"/>
      <c r="F56" s="264"/>
      <c r="G56" s="259"/>
      <c r="H56" s="27"/>
      <c r="I56" s="169"/>
      <c r="J56" s="28"/>
      <c r="K56" s="28"/>
      <c r="L56" s="27"/>
      <c r="M56" s="28"/>
      <c r="N56" s="28"/>
      <c r="O56" s="27"/>
    </row>
    <row r="57" spans="1:16" x14ac:dyDescent="0.2">
      <c r="A57" s="68"/>
      <c r="B57" s="111"/>
      <c r="C57" s="116"/>
      <c r="D57" s="68"/>
      <c r="E57" s="82"/>
      <c r="F57" s="153"/>
      <c r="G57" s="259"/>
      <c r="H57" s="27"/>
      <c r="I57" s="169"/>
      <c r="J57" s="28"/>
      <c r="K57" s="28"/>
      <c r="L57" s="27"/>
      <c r="M57" s="28"/>
      <c r="N57" s="28"/>
      <c r="O57" s="27"/>
    </row>
    <row r="58" spans="1:16" x14ac:dyDescent="0.2">
      <c r="A58" s="58"/>
      <c r="B58" s="112" t="s">
        <v>13</v>
      </c>
      <c r="C58" s="118"/>
      <c r="D58" s="97"/>
      <c r="E58" s="25"/>
      <c r="F58" s="155"/>
      <c r="G58" s="25"/>
      <c r="H58" s="18"/>
      <c r="I58" s="167"/>
      <c r="J58" s="24">
        <f>SUM(J54:J56)</f>
        <v>1434.36</v>
      </c>
      <c r="K58" s="24">
        <f>SUM(K54:K56)</f>
        <v>1434.36</v>
      </c>
      <c r="L58" s="24">
        <f>SUM(L54:L56)</f>
        <v>0</v>
      </c>
      <c r="M58" s="24">
        <f>SUM(M54:M56)</f>
        <v>0</v>
      </c>
      <c r="N58" s="24">
        <f>SUM(N54:N56)</f>
        <v>1434.36</v>
      </c>
      <c r="O58" s="21">
        <v>0</v>
      </c>
    </row>
    <row r="59" spans="1:16" x14ac:dyDescent="0.2">
      <c r="A59" s="265">
        <v>9</v>
      </c>
      <c r="B59" s="349" t="s">
        <v>87</v>
      </c>
      <c r="C59" s="269" t="s">
        <v>14</v>
      </c>
      <c r="D59" s="277">
        <v>620</v>
      </c>
      <c r="E59" s="277" t="s">
        <v>99</v>
      </c>
      <c r="F59" s="263" t="s">
        <v>14</v>
      </c>
      <c r="G59" s="277" t="s">
        <v>67</v>
      </c>
      <c r="H59" s="249">
        <v>5978</v>
      </c>
      <c r="I59" s="169" t="s">
        <v>242</v>
      </c>
      <c r="J59" s="28">
        <v>12016.84</v>
      </c>
      <c r="K59" s="28">
        <v>11816.56</v>
      </c>
      <c r="L59" s="28"/>
      <c r="M59" s="28">
        <v>200.28</v>
      </c>
      <c r="N59" s="28">
        <f t="shared" ref="N59:N73" si="1">J59-L59-M59</f>
        <v>11816.56</v>
      </c>
      <c r="O59" s="27"/>
      <c r="P59" s="202" t="s">
        <v>281</v>
      </c>
    </row>
    <row r="60" spans="1:16" x14ac:dyDescent="0.2">
      <c r="A60" s="266"/>
      <c r="B60" s="350"/>
      <c r="C60" s="303"/>
      <c r="D60" s="278"/>
      <c r="E60" s="278"/>
      <c r="F60" s="304"/>
      <c r="G60" s="278"/>
      <c r="H60" s="249">
        <v>5981</v>
      </c>
      <c r="I60" s="169" t="s">
        <v>242</v>
      </c>
      <c r="J60" s="28">
        <v>1162.8</v>
      </c>
      <c r="K60" s="28">
        <f>J60</f>
        <v>1162.8</v>
      </c>
      <c r="L60" s="27">
        <v>344.93</v>
      </c>
      <c r="M60" s="28"/>
      <c r="N60" s="28">
        <f t="shared" si="1"/>
        <v>817.86999999999989</v>
      </c>
      <c r="O60" s="27"/>
      <c r="P60" s="202" t="s">
        <v>281</v>
      </c>
    </row>
    <row r="61" spans="1:16" x14ac:dyDescent="0.2">
      <c r="A61" s="266"/>
      <c r="B61" s="350"/>
      <c r="C61" s="303"/>
      <c r="D61" s="278"/>
      <c r="E61" s="278"/>
      <c r="F61" s="304"/>
      <c r="G61" s="278"/>
      <c r="H61" s="249">
        <v>6563</v>
      </c>
      <c r="I61" s="169" t="s">
        <v>267</v>
      </c>
      <c r="J61" s="28">
        <v>9497.18</v>
      </c>
      <c r="K61" s="28">
        <v>8915.7199999999993</v>
      </c>
      <c r="L61" s="133"/>
      <c r="M61" s="27">
        <v>581.46</v>
      </c>
      <c r="N61" s="234">
        <f t="shared" si="1"/>
        <v>8915.7200000000012</v>
      </c>
      <c r="O61" s="27"/>
      <c r="P61" s="202" t="s">
        <v>279</v>
      </c>
    </row>
    <row r="62" spans="1:16" x14ac:dyDescent="0.2">
      <c r="A62" s="266"/>
      <c r="B62" s="350"/>
      <c r="C62" s="303"/>
      <c r="D62" s="278"/>
      <c r="E62" s="278"/>
      <c r="F62" s="304"/>
      <c r="G62" s="278"/>
      <c r="H62" s="249">
        <v>6564</v>
      </c>
      <c r="I62" s="169" t="s">
        <v>267</v>
      </c>
      <c r="J62" s="28">
        <v>523.26</v>
      </c>
      <c r="K62" s="28">
        <v>523.26</v>
      </c>
      <c r="L62" s="18"/>
      <c r="M62" s="28"/>
      <c r="N62" s="234">
        <f t="shared" si="1"/>
        <v>523.26</v>
      </c>
      <c r="O62" s="27"/>
      <c r="P62" s="202" t="s">
        <v>279</v>
      </c>
    </row>
    <row r="63" spans="1:16" x14ac:dyDescent="0.2">
      <c r="A63" s="266"/>
      <c r="B63" s="350"/>
      <c r="C63" s="303"/>
      <c r="D63" s="278"/>
      <c r="E63" s="278"/>
      <c r="F63" s="304"/>
      <c r="G63" s="278"/>
      <c r="H63" s="249">
        <v>6565</v>
      </c>
      <c r="I63" s="169" t="s">
        <v>267</v>
      </c>
      <c r="J63" s="28">
        <v>1447.04</v>
      </c>
      <c r="K63" s="28">
        <v>1447.04</v>
      </c>
      <c r="L63" s="18"/>
      <c r="M63" s="28"/>
      <c r="N63" s="234">
        <f t="shared" si="1"/>
        <v>1447.04</v>
      </c>
      <c r="O63" s="27"/>
      <c r="P63" s="202" t="s">
        <v>279</v>
      </c>
    </row>
    <row r="64" spans="1:16" x14ac:dyDescent="0.2">
      <c r="A64" s="266"/>
      <c r="B64" s="350"/>
      <c r="C64" s="303"/>
      <c r="D64" s="278"/>
      <c r="E64" s="278"/>
      <c r="F64" s="304"/>
      <c r="G64" s="278"/>
      <c r="H64" s="249">
        <v>6566</v>
      </c>
      <c r="I64" s="169" t="s">
        <v>267</v>
      </c>
      <c r="J64" s="28">
        <v>5975.5</v>
      </c>
      <c r="K64" s="28">
        <v>5814</v>
      </c>
      <c r="L64" s="133"/>
      <c r="M64" s="102">
        <v>161.5</v>
      </c>
      <c r="N64" s="234">
        <f t="shared" si="1"/>
        <v>5814</v>
      </c>
      <c r="O64" s="27"/>
      <c r="P64" s="202" t="s">
        <v>279</v>
      </c>
    </row>
    <row r="65" spans="1:16" x14ac:dyDescent="0.2">
      <c r="A65" s="266"/>
      <c r="B65" s="350"/>
      <c r="C65" s="303"/>
      <c r="D65" s="278"/>
      <c r="E65" s="278"/>
      <c r="F65" s="304"/>
      <c r="G65" s="278"/>
      <c r="H65" s="249">
        <v>6567</v>
      </c>
      <c r="I65" s="169" t="s">
        <v>267</v>
      </c>
      <c r="J65" s="28">
        <v>374.7</v>
      </c>
      <c r="K65" s="28">
        <v>374.7</v>
      </c>
      <c r="L65" s="18"/>
      <c r="M65" s="28"/>
      <c r="N65" s="234">
        <f t="shared" si="1"/>
        <v>374.7</v>
      </c>
      <c r="O65" s="27"/>
      <c r="P65" s="202" t="s">
        <v>279</v>
      </c>
    </row>
    <row r="66" spans="1:16" x14ac:dyDescent="0.2">
      <c r="A66" s="266"/>
      <c r="B66" s="350"/>
      <c r="C66" s="303"/>
      <c r="D66" s="278"/>
      <c r="E66" s="278"/>
      <c r="F66" s="304"/>
      <c r="G66" s="278"/>
      <c r="H66" s="249">
        <v>6568</v>
      </c>
      <c r="I66" s="169" t="s">
        <v>267</v>
      </c>
      <c r="J66" s="28">
        <v>167.96</v>
      </c>
      <c r="K66" s="28">
        <v>167.96</v>
      </c>
      <c r="L66" s="18"/>
      <c r="M66" s="28"/>
      <c r="N66" s="234">
        <f t="shared" si="1"/>
        <v>167.96</v>
      </c>
      <c r="O66" s="27"/>
      <c r="P66" s="202" t="s">
        <v>279</v>
      </c>
    </row>
    <row r="67" spans="1:16" x14ac:dyDescent="0.2">
      <c r="A67" s="266"/>
      <c r="B67" s="350"/>
      <c r="C67" s="303"/>
      <c r="D67" s="278"/>
      <c r="E67" s="278"/>
      <c r="F67" s="304"/>
      <c r="G67" s="278"/>
      <c r="H67" s="249">
        <v>6569</v>
      </c>
      <c r="I67" s="169" t="s">
        <v>267</v>
      </c>
      <c r="J67" s="28">
        <v>155.04</v>
      </c>
      <c r="K67" s="28">
        <v>155.04</v>
      </c>
      <c r="L67" s="18"/>
      <c r="M67" s="28"/>
      <c r="N67" s="247">
        <f t="shared" si="1"/>
        <v>155.04</v>
      </c>
      <c r="O67" s="27"/>
      <c r="P67" s="202" t="s">
        <v>279</v>
      </c>
    </row>
    <row r="68" spans="1:16" x14ac:dyDescent="0.2">
      <c r="A68" s="266"/>
      <c r="B68" s="350"/>
      <c r="C68" s="303"/>
      <c r="D68" s="278"/>
      <c r="E68" s="278"/>
      <c r="F68" s="304"/>
      <c r="G68" s="278"/>
      <c r="H68" s="249">
        <v>6570</v>
      </c>
      <c r="I68" s="169" t="s">
        <v>267</v>
      </c>
      <c r="J68" s="28">
        <v>135.66</v>
      </c>
      <c r="K68" s="28">
        <v>135.66</v>
      </c>
      <c r="L68" s="27"/>
      <c r="M68" s="28"/>
      <c r="N68" s="234">
        <f t="shared" si="1"/>
        <v>135.66</v>
      </c>
      <c r="O68" s="27"/>
      <c r="P68" s="202" t="s">
        <v>279</v>
      </c>
    </row>
    <row r="69" spans="1:16" x14ac:dyDescent="0.2">
      <c r="A69" s="266"/>
      <c r="B69" s="350"/>
      <c r="C69" s="303"/>
      <c r="D69" s="278"/>
      <c r="E69" s="278"/>
      <c r="F69" s="304"/>
      <c r="G69" s="278"/>
      <c r="H69" s="249">
        <v>6571</v>
      </c>
      <c r="I69" s="169" t="s">
        <v>267</v>
      </c>
      <c r="J69" s="28">
        <v>122.74</v>
      </c>
      <c r="K69" s="28">
        <v>122.74</v>
      </c>
      <c r="L69" s="27"/>
      <c r="M69" s="28"/>
      <c r="N69" s="234">
        <f t="shared" si="1"/>
        <v>122.74</v>
      </c>
      <c r="O69" s="27"/>
      <c r="P69" s="202" t="s">
        <v>279</v>
      </c>
    </row>
    <row r="70" spans="1:16" x14ac:dyDescent="0.2">
      <c r="A70" s="266"/>
      <c r="B70" s="350"/>
      <c r="C70" s="303"/>
      <c r="D70" s="278"/>
      <c r="E70" s="278"/>
      <c r="F70" s="304"/>
      <c r="G70" s="278"/>
      <c r="H70" s="249">
        <v>6572</v>
      </c>
      <c r="I70" s="169" t="s">
        <v>267</v>
      </c>
      <c r="J70" s="28">
        <v>116.28</v>
      </c>
      <c r="K70" s="28">
        <v>116.28</v>
      </c>
      <c r="L70" s="27"/>
      <c r="M70" s="28"/>
      <c r="N70" s="234">
        <f t="shared" si="1"/>
        <v>116.28</v>
      </c>
      <c r="O70" s="27"/>
      <c r="P70" s="202" t="s">
        <v>279</v>
      </c>
    </row>
    <row r="71" spans="1:16" x14ac:dyDescent="0.2">
      <c r="A71" s="266"/>
      <c r="B71" s="350"/>
      <c r="C71" s="303"/>
      <c r="D71" s="278"/>
      <c r="E71" s="278"/>
      <c r="F71" s="304"/>
      <c r="G71" s="278"/>
      <c r="H71" s="249">
        <v>6573</v>
      </c>
      <c r="I71" s="169" t="s">
        <v>267</v>
      </c>
      <c r="J71" s="28">
        <v>96.9</v>
      </c>
      <c r="K71" s="28">
        <v>96.9</v>
      </c>
      <c r="L71" s="27"/>
      <c r="M71" s="28"/>
      <c r="N71" s="234">
        <f t="shared" si="1"/>
        <v>96.9</v>
      </c>
      <c r="O71" s="27"/>
      <c r="P71" s="202" t="s">
        <v>279</v>
      </c>
    </row>
    <row r="72" spans="1:16" x14ac:dyDescent="0.2">
      <c r="A72" s="266"/>
      <c r="B72" s="350"/>
      <c r="C72" s="303"/>
      <c r="D72" s="278"/>
      <c r="E72" s="278"/>
      <c r="F72" s="304"/>
      <c r="G72" s="278"/>
      <c r="H72" s="249">
        <v>6574</v>
      </c>
      <c r="I72" s="169" t="s">
        <v>267</v>
      </c>
      <c r="J72" s="28">
        <v>206.72</v>
      </c>
      <c r="K72" s="28">
        <v>206.72</v>
      </c>
      <c r="L72" s="27"/>
      <c r="M72" s="28"/>
      <c r="N72" s="234">
        <f t="shared" si="1"/>
        <v>206.72</v>
      </c>
      <c r="O72" s="27"/>
      <c r="P72" s="202" t="s">
        <v>279</v>
      </c>
    </row>
    <row r="73" spans="1:16" x14ac:dyDescent="0.2">
      <c r="A73" s="266"/>
      <c r="B73" s="350"/>
      <c r="C73" s="303"/>
      <c r="D73" s="278"/>
      <c r="E73" s="278"/>
      <c r="F73" s="304"/>
      <c r="G73" s="278"/>
      <c r="H73" s="249">
        <v>6575</v>
      </c>
      <c r="I73" s="169" t="s">
        <v>267</v>
      </c>
      <c r="J73" s="28">
        <v>329.46</v>
      </c>
      <c r="K73" s="28">
        <v>329.46</v>
      </c>
      <c r="L73" s="27"/>
      <c r="M73" s="28"/>
      <c r="N73" s="234">
        <f t="shared" si="1"/>
        <v>329.46</v>
      </c>
      <c r="O73" s="27"/>
      <c r="P73" s="202" t="s">
        <v>279</v>
      </c>
    </row>
    <row r="74" spans="1:16" x14ac:dyDescent="0.2">
      <c r="A74" s="58"/>
      <c r="B74" s="112" t="s">
        <v>13</v>
      </c>
      <c r="C74" s="118"/>
      <c r="D74" s="97"/>
      <c r="E74" s="25"/>
      <c r="F74" s="155"/>
      <c r="G74" s="25"/>
      <c r="H74" s="18"/>
      <c r="I74" s="167"/>
      <c r="J74" s="24">
        <f t="shared" ref="J74:O74" si="2">SUM(J59:J73)</f>
        <v>32328.080000000002</v>
      </c>
      <c r="K74" s="24">
        <f t="shared" si="2"/>
        <v>31384.84</v>
      </c>
      <c r="L74" s="24">
        <f t="shared" si="2"/>
        <v>344.93</v>
      </c>
      <c r="M74" s="24">
        <f t="shared" si="2"/>
        <v>943.24</v>
      </c>
      <c r="N74" s="24">
        <f t="shared" si="2"/>
        <v>31039.910000000003</v>
      </c>
      <c r="O74" s="24">
        <f t="shared" si="2"/>
        <v>0</v>
      </c>
    </row>
    <row r="75" spans="1:16" x14ac:dyDescent="0.2">
      <c r="A75" s="265">
        <v>10</v>
      </c>
      <c r="B75" s="349" t="s">
        <v>20</v>
      </c>
      <c r="C75" s="269" t="s">
        <v>14</v>
      </c>
      <c r="D75" s="265">
        <v>633</v>
      </c>
      <c r="E75" s="277" t="s">
        <v>99</v>
      </c>
      <c r="F75" s="263" t="s">
        <v>14</v>
      </c>
      <c r="G75" s="277" t="s">
        <v>25</v>
      </c>
      <c r="H75" s="249">
        <v>206922</v>
      </c>
      <c r="I75" s="169" t="s">
        <v>258</v>
      </c>
      <c r="J75" s="28">
        <v>10507.96</v>
      </c>
      <c r="K75" s="28">
        <v>10507.96</v>
      </c>
      <c r="L75" s="27"/>
      <c r="M75" s="28"/>
      <c r="N75" s="234">
        <f>J75-L75-M75</f>
        <v>10507.96</v>
      </c>
      <c r="O75" s="27"/>
      <c r="P75" s="202" t="s">
        <v>279</v>
      </c>
    </row>
    <row r="76" spans="1:16" x14ac:dyDescent="0.2">
      <c r="A76" s="266"/>
      <c r="B76" s="350"/>
      <c r="C76" s="270"/>
      <c r="D76" s="266"/>
      <c r="E76" s="278"/>
      <c r="F76" s="264"/>
      <c r="G76" s="278"/>
      <c r="H76" s="249">
        <v>206923</v>
      </c>
      <c r="I76" s="169" t="s">
        <v>258</v>
      </c>
      <c r="J76" s="28">
        <v>180.7</v>
      </c>
      <c r="K76" s="28">
        <v>180.7</v>
      </c>
      <c r="L76" s="27"/>
      <c r="M76" s="28"/>
      <c r="N76" s="234">
        <f>J76-L76-M76</f>
        <v>180.7</v>
      </c>
      <c r="O76" s="27"/>
      <c r="P76" s="202" t="s">
        <v>279</v>
      </c>
    </row>
    <row r="77" spans="1:16" x14ac:dyDescent="0.2">
      <c r="A77" s="266"/>
      <c r="B77" s="350"/>
      <c r="C77" s="270"/>
      <c r="D77" s="266"/>
      <c r="E77" s="278"/>
      <c r="F77" s="264"/>
      <c r="G77" s="278"/>
      <c r="H77" s="249">
        <v>206924</v>
      </c>
      <c r="I77" s="169" t="s">
        <v>258</v>
      </c>
      <c r="J77" s="28">
        <v>7154.51</v>
      </c>
      <c r="K77" s="28">
        <v>7154.51</v>
      </c>
      <c r="L77" s="27"/>
      <c r="M77" s="28"/>
      <c r="N77" s="234">
        <f>J77-L77-M77</f>
        <v>7154.51</v>
      </c>
      <c r="O77" s="27"/>
      <c r="P77" s="202" t="s">
        <v>279</v>
      </c>
    </row>
    <row r="78" spans="1:16" x14ac:dyDescent="0.2">
      <c r="A78" s="58"/>
      <c r="B78" s="112" t="s">
        <v>13</v>
      </c>
      <c r="C78" s="118"/>
      <c r="D78" s="97"/>
      <c r="E78" s="25"/>
      <c r="F78" s="155"/>
      <c r="G78" s="25"/>
      <c r="H78" s="18"/>
      <c r="I78" s="167"/>
      <c r="J78" s="24">
        <f>SUM(J75:J77)</f>
        <v>17843.169999999998</v>
      </c>
      <c r="K78" s="24">
        <f>SUM(K75:K77)</f>
        <v>17843.169999999998</v>
      </c>
      <c r="L78" s="24">
        <f>SUM(L75:L77)</f>
        <v>0</v>
      </c>
      <c r="M78" s="24">
        <f>SUM(M75:M77)</f>
        <v>0</v>
      </c>
      <c r="N78" s="24">
        <f>SUM(N75:N77)</f>
        <v>17843.169999999998</v>
      </c>
      <c r="O78" s="24"/>
    </row>
    <row r="79" spans="1:16" x14ac:dyDescent="0.2">
      <c r="A79" s="265">
        <v>11</v>
      </c>
      <c r="B79" s="351" t="s">
        <v>68</v>
      </c>
      <c r="C79" s="299" t="s">
        <v>53</v>
      </c>
      <c r="D79" s="300">
        <v>230</v>
      </c>
      <c r="E79" s="301" t="s">
        <v>99</v>
      </c>
      <c r="F79" s="302" t="s">
        <v>53</v>
      </c>
      <c r="G79" s="301" t="s">
        <v>55</v>
      </c>
      <c r="H79" s="248">
        <v>72006803</v>
      </c>
      <c r="I79" s="167" t="s">
        <v>259</v>
      </c>
      <c r="J79" s="20">
        <v>577</v>
      </c>
      <c r="K79" s="20">
        <v>577</v>
      </c>
      <c r="L79" s="18"/>
      <c r="M79" s="20"/>
      <c r="N79" s="233">
        <f>J79-M79</f>
        <v>577</v>
      </c>
      <c r="O79" s="18"/>
      <c r="P79" s="202" t="s">
        <v>279</v>
      </c>
    </row>
    <row r="80" spans="1:16" x14ac:dyDescent="0.2">
      <c r="A80" s="266"/>
      <c r="B80" s="351"/>
      <c r="C80" s="299"/>
      <c r="D80" s="300"/>
      <c r="E80" s="301"/>
      <c r="F80" s="302"/>
      <c r="G80" s="301"/>
      <c r="H80" s="248">
        <v>72006887</v>
      </c>
      <c r="I80" s="167" t="s">
        <v>258</v>
      </c>
      <c r="J80" s="20">
        <v>1744.38</v>
      </c>
      <c r="K80" s="20">
        <v>193.82</v>
      </c>
      <c r="L80" s="18"/>
      <c r="M80" s="20">
        <v>1550.56</v>
      </c>
      <c r="N80" s="20">
        <f t="shared" ref="N80:N88" si="3">J80-L80-M80</f>
        <v>193.82000000000016</v>
      </c>
      <c r="O80" s="18"/>
      <c r="P80" s="202"/>
    </row>
    <row r="81" spans="1:16" x14ac:dyDescent="0.2">
      <c r="A81" s="266"/>
      <c r="B81" s="351"/>
      <c r="C81" s="299"/>
      <c r="D81" s="300"/>
      <c r="E81" s="301"/>
      <c r="F81" s="302"/>
      <c r="G81" s="301"/>
      <c r="H81" s="248">
        <v>72006890</v>
      </c>
      <c r="I81" s="167" t="s">
        <v>258</v>
      </c>
      <c r="J81" s="20">
        <v>17637.62</v>
      </c>
      <c r="K81" s="20">
        <v>14730.32</v>
      </c>
      <c r="L81" s="18"/>
      <c r="M81" s="20">
        <v>2907.3</v>
      </c>
      <c r="N81" s="233">
        <f t="shared" si="3"/>
        <v>14730.32</v>
      </c>
      <c r="O81" s="18"/>
      <c r="P81" s="202" t="s">
        <v>279</v>
      </c>
    </row>
    <row r="82" spans="1:16" x14ac:dyDescent="0.2">
      <c r="A82" s="266"/>
      <c r="B82" s="351"/>
      <c r="C82" s="299"/>
      <c r="D82" s="300"/>
      <c r="E82" s="301"/>
      <c r="F82" s="302"/>
      <c r="G82" s="301"/>
      <c r="H82" s="248">
        <v>72006891</v>
      </c>
      <c r="I82" s="167" t="s">
        <v>260</v>
      </c>
      <c r="J82" s="20">
        <v>577</v>
      </c>
      <c r="K82" s="20">
        <v>577</v>
      </c>
      <c r="L82" s="18"/>
      <c r="M82" s="20"/>
      <c r="N82" s="246">
        <f t="shared" si="3"/>
        <v>577</v>
      </c>
      <c r="O82" s="18"/>
      <c r="P82" s="202"/>
    </row>
    <row r="83" spans="1:16" x14ac:dyDescent="0.2">
      <c r="A83" s="266"/>
      <c r="B83" s="351"/>
      <c r="C83" s="299"/>
      <c r="D83" s="300"/>
      <c r="E83" s="301"/>
      <c r="F83" s="302"/>
      <c r="G83" s="301"/>
      <c r="H83" s="248">
        <v>72006954</v>
      </c>
      <c r="I83" s="167" t="s">
        <v>270</v>
      </c>
      <c r="J83" s="20">
        <v>969.1</v>
      </c>
      <c r="K83" s="20">
        <v>193.82</v>
      </c>
      <c r="L83" s="18"/>
      <c r="M83" s="20">
        <v>775.28</v>
      </c>
      <c r="N83" s="233">
        <f t="shared" si="3"/>
        <v>193.82000000000005</v>
      </c>
      <c r="O83" s="18"/>
      <c r="P83" s="202" t="s">
        <v>279</v>
      </c>
    </row>
    <row r="84" spans="1:16" x14ac:dyDescent="0.2">
      <c r="A84" s="266"/>
      <c r="B84" s="351"/>
      <c r="C84" s="299"/>
      <c r="D84" s="300"/>
      <c r="E84" s="301"/>
      <c r="F84" s="302"/>
      <c r="G84" s="301"/>
      <c r="H84" s="248">
        <v>72006955</v>
      </c>
      <c r="I84" s="167" t="s">
        <v>270</v>
      </c>
      <c r="J84" s="20">
        <v>64.61</v>
      </c>
      <c r="K84" s="20">
        <v>45.22</v>
      </c>
      <c r="L84" s="18"/>
      <c r="M84" s="20">
        <v>19.39</v>
      </c>
      <c r="N84" s="20">
        <f t="shared" si="3"/>
        <v>45.22</v>
      </c>
      <c r="O84" s="18"/>
      <c r="P84" s="202"/>
    </row>
    <row r="85" spans="1:16" x14ac:dyDescent="0.2">
      <c r="A85" s="266"/>
      <c r="B85" s="351"/>
      <c r="C85" s="299"/>
      <c r="D85" s="300"/>
      <c r="E85" s="301"/>
      <c r="F85" s="302"/>
      <c r="G85" s="301"/>
      <c r="H85" s="254">
        <v>72006956</v>
      </c>
      <c r="I85" s="167" t="s">
        <v>270</v>
      </c>
      <c r="J85" s="20">
        <v>180.9</v>
      </c>
      <c r="K85" s="20">
        <v>0</v>
      </c>
      <c r="L85" s="18"/>
      <c r="M85" s="20">
        <v>180.9</v>
      </c>
      <c r="N85" s="20">
        <f t="shared" si="3"/>
        <v>0</v>
      </c>
      <c r="O85" s="18"/>
      <c r="P85" s="202"/>
    </row>
    <row r="86" spans="1:16" x14ac:dyDescent="0.2">
      <c r="A86" s="266"/>
      <c r="B86" s="351"/>
      <c r="C86" s="299"/>
      <c r="D86" s="300"/>
      <c r="E86" s="301"/>
      <c r="F86" s="302"/>
      <c r="G86" s="301"/>
      <c r="H86" s="248">
        <v>72006957</v>
      </c>
      <c r="I86" s="167" t="s">
        <v>270</v>
      </c>
      <c r="J86" s="20">
        <v>122.76</v>
      </c>
      <c r="K86" s="20">
        <v>122.76</v>
      </c>
      <c r="L86" s="18"/>
      <c r="M86" s="20"/>
      <c r="N86" s="233">
        <f t="shared" si="3"/>
        <v>122.76</v>
      </c>
      <c r="O86" s="18"/>
      <c r="P86" s="202" t="s">
        <v>279</v>
      </c>
    </row>
    <row r="87" spans="1:16" x14ac:dyDescent="0.2">
      <c r="A87" s="266"/>
      <c r="B87" s="351"/>
      <c r="C87" s="299"/>
      <c r="D87" s="300"/>
      <c r="E87" s="301"/>
      <c r="F87" s="302"/>
      <c r="G87" s="301"/>
      <c r="H87" s="248">
        <v>72006958</v>
      </c>
      <c r="I87" s="167" t="s">
        <v>270</v>
      </c>
      <c r="J87" s="20">
        <v>161.52000000000001</v>
      </c>
      <c r="K87" s="20">
        <v>0</v>
      </c>
      <c r="L87" s="18"/>
      <c r="M87" s="20">
        <v>161.52000000000001</v>
      </c>
      <c r="N87" s="233">
        <f t="shared" si="3"/>
        <v>0</v>
      </c>
      <c r="O87" s="18"/>
      <c r="P87" s="202" t="s">
        <v>279</v>
      </c>
    </row>
    <row r="88" spans="1:16" x14ac:dyDescent="0.2">
      <c r="A88" s="266"/>
      <c r="B88" s="351"/>
      <c r="C88" s="299"/>
      <c r="D88" s="300"/>
      <c r="E88" s="301"/>
      <c r="F88" s="302"/>
      <c r="G88" s="301"/>
      <c r="H88" s="248">
        <v>72006959</v>
      </c>
      <c r="I88" s="167" t="s">
        <v>270</v>
      </c>
      <c r="J88" s="20">
        <v>180.9</v>
      </c>
      <c r="K88" s="20">
        <v>180.9</v>
      </c>
      <c r="L88" s="18"/>
      <c r="M88" s="20"/>
      <c r="N88" s="233">
        <f t="shared" si="3"/>
        <v>180.9</v>
      </c>
      <c r="O88" s="18"/>
      <c r="P88" s="202" t="s">
        <v>279</v>
      </c>
    </row>
    <row r="89" spans="1:16" x14ac:dyDescent="0.2">
      <c r="A89" s="58"/>
      <c r="B89" s="112" t="s">
        <v>13</v>
      </c>
      <c r="C89" s="118"/>
      <c r="D89" s="97"/>
      <c r="E89" s="25"/>
      <c r="F89" s="155"/>
      <c r="G89" s="25"/>
      <c r="H89" s="18"/>
      <c r="I89" s="167"/>
      <c r="J89" s="24">
        <f>SUM(J79:J88)</f>
        <v>22215.79</v>
      </c>
      <c r="K89" s="24">
        <f>SUM(K79:K88)</f>
        <v>16620.84</v>
      </c>
      <c r="L89" s="24">
        <f>SUM(L79:L88)</f>
        <v>0</v>
      </c>
      <c r="M89" s="24">
        <f>SUM(M79:M88)</f>
        <v>5594.9500000000007</v>
      </c>
      <c r="N89" s="24">
        <f>SUM(N79:N88)</f>
        <v>16620.84</v>
      </c>
      <c r="O89" s="21">
        <v>0</v>
      </c>
    </row>
    <row r="90" spans="1:16" ht="12.75" customHeight="1" x14ac:dyDescent="0.2">
      <c r="A90" s="307">
        <v>12</v>
      </c>
      <c r="B90" s="349" t="s">
        <v>46</v>
      </c>
      <c r="C90" s="263" t="s">
        <v>19</v>
      </c>
      <c r="D90" s="258">
        <v>821</v>
      </c>
      <c r="E90" s="258" t="s">
        <v>99</v>
      </c>
      <c r="F90" s="263" t="s">
        <v>19</v>
      </c>
      <c r="G90" s="258" t="s">
        <v>49</v>
      </c>
      <c r="H90" s="251">
        <v>7959</v>
      </c>
      <c r="I90" s="203">
        <v>42521</v>
      </c>
      <c r="J90" s="20">
        <v>12840.16</v>
      </c>
      <c r="K90" s="20">
        <v>12840.16</v>
      </c>
      <c r="L90" s="21"/>
      <c r="M90" s="20"/>
      <c r="N90" s="233">
        <f>K90-M90</f>
        <v>12840.16</v>
      </c>
      <c r="O90" s="21"/>
      <c r="P90" s="202" t="s">
        <v>279</v>
      </c>
    </row>
    <row r="91" spans="1:16" x14ac:dyDescent="0.2">
      <c r="A91" s="308"/>
      <c r="B91" s="350"/>
      <c r="C91" s="264"/>
      <c r="D91" s="259"/>
      <c r="E91" s="259"/>
      <c r="F91" s="264"/>
      <c r="G91" s="259"/>
      <c r="H91" s="251">
        <v>7960</v>
      </c>
      <c r="I91" s="203">
        <v>42521</v>
      </c>
      <c r="J91" s="20">
        <v>1515.6</v>
      </c>
      <c r="K91" s="20">
        <v>1515.6</v>
      </c>
      <c r="L91" s="21"/>
      <c r="M91" s="20"/>
      <c r="N91" s="233">
        <f>J91-L91-M91</f>
        <v>1515.6</v>
      </c>
      <c r="O91" s="21"/>
      <c r="P91" s="202" t="s">
        <v>279</v>
      </c>
    </row>
    <row r="92" spans="1:16" x14ac:dyDescent="0.2">
      <c r="A92" s="308"/>
      <c r="B92" s="350"/>
      <c r="C92" s="264"/>
      <c r="D92" s="259"/>
      <c r="E92" s="259"/>
      <c r="F92" s="264"/>
      <c r="G92" s="259"/>
      <c r="H92" s="251">
        <v>7961</v>
      </c>
      <c r="I92" s="203">
        <v>42521</v>
      </c>
      <c r="J92" s="20">
        <v>1158.04</v>
      </c>
      <c r="K92" s="20">
        <v>1158.04</v>
      </c>
      <c r="L92" s="21"/>
      <c r="M92" s="20"/>
      <c r="N92" s="233">
        <f>J92-L92-M92</f>
        <v>1158.04</v>
      </c>
      <c r="O92" s="21"/>
      <c r="P92" s="202" t="s">
        <v>279</v>
      </c>
    </row>
    <row r="93" spans="1:16" x14ac:dyDescent="0.2">
      <c r="A93" s="308"/>
      <c r="B93" s="350"/>
      <c r="C93" s="264"/>
      <c r="D93" s="259"/>
      <c r="E93" s="259"/>
      <c r="F93" s="264"/>
      <c r="G93" s="259"/>
      <c r="H93" s="251">
        <v>7962</v>
      </c>
      <c r="I93" s="203">
        <v>42521</v>
      </c>
      <c r="J93" s="20">
        <v>5692.43</v>
      </c>
      <c r="K93" s="20">
        <v>5692.43</v>
      </c>
      <c r="L93" s="21"/>
      <c r="M93" s="20"/>
      <c r="N93" s="233">
        <f>J93-L93-M93</f>
        <v>5692.43</v>
      </c>
      <c r="O93" s="21"/>
      <c r="P93" s="202" t="s">
        <v>279</v>
      </c>
    </row>
    <row r="94" spans="1:16" x14ac:dyDescent="0.2">
      <c r="A94" s="308"/>
      <c r="B94" s="350"/>
      <c r="C94" s="264"/>
      <c r="D94" s="259"/>
      <c r="E94" s="259"/>
      <c r="F94" s="264"/>
      <c r="G94" s="259"/>
      <c r="H94" s="251">
        <v>7963</v>
      </c>
      <c r="I94" s="203">
        <v>42521</v>
      </c>
      <c r="J94" s="20">
        <v>193.82</v>
      </c>
      <c r="K94" s="20">
        <v>193.82</v>
      </c>
      <c r="L94" s="21"/>
      <c r="M94" s="20"/>
      <c r="N94" s="233">
        <f>J94-L94-M94</f>
        <v>193.82</v>
      </c>
      <c r="O94" s="21"/>
      <c r="P94" s="202" t="s">
        <v>279</v>
      </c>
    </row>
    <row r="95" spans="1:16" x14ac:dyDescent="0.2">
      <c r="A95" s="105"/>
      <c r="B95" s="114" t="s">
        <v>13</v>
      </c>
      <c r="C95" s="119"/>
      <c r="D95" s="84"/>
      <c r="E95" s="104"/>
      <c r="F95" s="157"/>
      <c r="G95" s="104"/>
      <c r="H95" s="26"/>
      <c r="I95" s="30"/>
      <c r="J95" s="24">
        <f>SUM(J90:J94)</f>
        <v>21400.05</v>
      </c>
      <c r="K95" s="24">
        <f>SUM(K90:K94)</f>
        <v>21400.05</v>
      </c>
      <c r="L95" s="24">
        <f>SUM(L90:L94)</f>
        <v>0</v>
      </c>
      <c r="M95" s="24">
        <f>SUM(M90:M94)</f>
        <v>0</v>
      </c>
      <c r="N95" s="24">
        <f>SUM(N90:N94)</f>
        <v>21400.05</v>
      </c>
      <c r="O95" s="29">
        <v>0</v>
      </c>
    </row>
    <row r="96" spans="1:16" x14ac:dyDescent="0.2">
      <c r="A96" s="307">
        <v>13</v>
      </c>
      <c r="B96" s="349" t="s">
        <v>52</v>
      </c>
      <c r="C96" s="263" t="s">
        <v>23</v>
      </c>
      <c r="D96" s="258">
        <v>645</v>
      </c>
      <c r="E96" s="258" t="s">
        <v>99</v>
      </c>
      <c r="F96" s="263" t="s">
        <v>23</v>
      </c>
      <c r="G96" s="258" t="s">
        <v>24</v>
      </c>
      <c r="H96" s="248">
        <v>4839</v>
      </c>
      <c r="I96" s="167" t="s">
        <v>258</v>
      </c>
      <c r="J96" s="20">
        <v>167.97</v>
      </c>
      <c r="K96" s="20">
        <v>167.97</v>
      </c>
      <c r="L96" s="5"/>
      <c r="M96" s="21"/>
      <c r="N96" s="233">
        <f t="shared" ref="N96:N102" si="4">J96-L96-M96</f>
        <v>167.97</v>
      </c>
      <c r="O96" s="21"/>
      <c r="P96" s="202" t="s">
        <v>279</v>
      </c>
    </row>
    <row r="97" spans="1:16" x14ac:dyDescent="0.2">
      <c r="A97" s="308"/>
      <c r="B97" s="350"/>
      <c r="C97" s="264"/>
      <c r="D97" s="259"/>
      <c r="E97" s="259"/>
      <c r="F97" s="264"/>
      <c r="G97" s="259"/>
      <c r="H97" s="248">
        <v>11860</v>
      </c>
      <c r="I97" s="167" t="s">
        <v>258</v>
      </c>
      <c r="J97" s="20">
        <v>6396.06</v>
      </c>
      <c r="K97" s="20">
        <v>5601.4</v>
      </c>
      <c r="L97" s="5"/>
      <c r="M97" s="21">
        <v>794.66</v>
      </c>
      <c r="N97" s="233">
        <f t="shared" si="4"/>
        <v>5601.4000000000005</v>
      </c>
      <c r="O97" s="21"/>
      <c r="P97" s="202" t="s">
        <v>279</v>
      </c>
    </row>
    <row r="98" spans="1:16" x14ac:dyDescent="0.2">
      <c r="A98" s="308"/>
      <c r="B98" s="350"/>
      <c r="C98" s="264"/>
      <c r="D98" s="259"/>
      <c r="E98" s="259"/>
      <c r="F98" s="264"/>
      <c r="G98" s="259"/>
      <c r="H98" s="248">
        <v>11861</v>
      </c>
      <c r="I98" s="167" t="s">
        <v>258</v>
      </c>
      <c r="J98" s="20">
        <v>23064.58</v>
      </c>
      <c r="K98" s="20">
        <v>22173.01</v>
      </c>
      <c r="L98" s="133"/>
      <c r="M98" s="5">
        <v>891.57</v>
      </c>
      <c r="N98" s="233">
        <f t="shared" si="4"/>
        <v>22173.010000000002</v>
      </c>
      <c r="O98" s="21"/>
      <c r="P98" s="202" t="s">
        <v>279</v>
      </c>
    </row>
    <row r="99" spans="1:16" x14ac:dyDescent="0.2">
      <c r="A99" s="308"/>
      <c r="B99" s="350"/>
      <c r="C99" s="264"/>
      <c r="D99" s="259"/>
      <c r="E99" s="259"/>
      <c r="F99" s="264"/>
      <c r="G99" s="259"/>
      <c r="H99" s="248">
        <v>11866</v>
      </c>
      <c r="I99" s="167" t="s">
        <v>269</v>
      </c>
      <c r="J99" s="20">
        <v>96.9</v>
      </c>
      <c r="K99" s="20">
        <v>96.9</v>
      </c>
      <c r="L99" s="5"/>
      <c r="M99" s="21"/>
      <c r="N99" s="233">
        <f t="shared" si="4"/>
        <v>96.9</v>
      </c>
      <c r="O99" s="21"/>
      <c r="P99" s="202" t="s">
        <v>279</v>
      </c>
    </row>
    <row r="100" spans="1:16" x14ac:dyDescent="0.2">
      <c r="A100" s="308"/>
      <c r="B100" s="350"/>
      <c r="C100" s="264"/>
      <c r="D100" s="259"/>
      <c r="E100" s="259"/>
      <c r="F100" s="264"/>
      <c r="G100" s="259"/>
      <c r="H100" s="250">
        <v>11876</v>
      </c>
      <c r="I100" s="203">
        <v>42502</v>
      </c>
      <c r="J100" s="28">
        <v>109.83</v>
      </c>
      <c r="K100" s="28">
        <v>109.83</v>
      </c>
      <c r="L100" s="5"/>
      <c r="M100" s="102"/>
      <c r="N100" s="246">
        <f t="shared" si="4"/>
        <v>109.83</v>
      </c>
      <c r="O100" s="102"/>
      <c r="P100" s="202" t="s">
        <v>279</v>
      </c>
    </row>
    <row r="101" spans="1:16" x14ac:dyDescent="0.2">
      <c r="A101" s="308"/>
      <c r="B101" s="350"/>
      <c r="C101" s="264"/>
      <c r="D101" s="259"/>
      <c r="E101" s="259"/>
      <c r="F101" s="264"/>
      <c r="G101" s="259"/>
      <c r="H101" s="249">
        <v>11899</v>
      </c>
      <c r="I101" s="167" t="s">
        <v>258</v>
      </c>
      <c r="J101" s="28">
        <v>129.21</v>
      </c>
      <c r="K101" s="28">
        <v>129.21</v>
      </c>
      <c r="L101" s="5"/>
      <c r="M101" s="102"/>
      <c r="N101" s="233">
        <f t="shared" si="4"/>
        <v>129.21</v>
      </c>
      <c r="O101" s="102"/>
      <c r="P101" s="202" t="s">
        <v>279</v>
      </c>
    </row>
    <row r="102" spans="1:16" x14ac:dyDescent="0.2">
      <c r="A102" s="308"/>
      <c r="B102" s="350"/>
      <c r="C102" s="264"/>
      <c r="D102" s="259"/>
      <c r="E102" s="259"/>
      <c r="F102" s="264"/>
      <c r="G102" s="259"/>
      <c r="H102" s="250">
        <v>11904</v>
      </c>
      <c r="I102" s="203">
        <v>42521</v>
      </c>
      <c r="J102" s="28">
        <v>775.28</v>
      </c>
      <c r="K102" s="28">
        <v>193.82</v>
      </c>
      <c r="L102" s="133"/>
      <c r="M102" s="65">
        <v>581.46</v>
      </c>
      <c r="N102" s="234">
        <f t="shared" si="4"/>
        <v>193.81999999999994</v>
      </c>
      <c r="O102" s="102"/>
      <c r="P102" s="202" t="s">
        <v>279</v>
      </c>
    </row>
    <row r="103" spans="1:16" x14ac:dyDescent="0.2">
      <c r="A103" s="308"/>
      <c r="B103" s="350"/>
      <c r="C103" s="264"/>
      <c r="D103" s="259"/>
      <c r="E103" s="259"/>
      <c r="F103" s="264"/>
      <c r="G103" s="259"/>
      <c r="H103" s="249">
        <v>11981</v>
      </c>
      <c r="I103" s="203">
        <v>42521</v>
      </c>
      <c r="J103" s="28">
        <v>581.46</v>
      </c>
      <c r="K103" s="28">
        <v>0</v>
      </c>
      <c r="L103" s="133"/>
      <c r="M103" s="65">
        <v>581.46</v>
      </c>
      <c r="N103" s="234">
        <v>0</v>
      </c>
      <c r="O103" s="102"/>
      <c r="P103" s="202" t="s">
        <v>279</v>
      </c>
    </row>
    <row r="104" spans="1:16" x14ac:dyDescent="0.2">
      <c r="A104" s="58"/>
      <c r="B104" s="112" t="s">
        <v>13</v>
      </c>
      <c r="C104" s="118"/>
      <c r="D104" s="54"/>
      <c r="E104" s="58"/>
      <c r="F104" s="155"/>
      <c r="G104" s="58"/>
      <c r="H104" s="27"/>
      <c r="I104" s="169"/>
      <c r="J104" s="57">
        <f>SUM(J96:J103)</f>
        <v>31321.29</v>
      </c>
      <c r="K104" s="57">
        <f>SUM(K96:K103)</f>
        <v>28472.14</v>
      </c>
      <c r="L104" s="57">
        <f>SUM(L96:L103)</f>
        <v>0</v>
      </c>
      <c r="M104" s="57">
        <f>SUM(M96:M103)</f>
        <v>2849.15</v>
      </c>
      <c r="N104" s="57">
        <f>SUM(N96:N103)</f>
        <v>28472.140000000007</v>
      </c>
      <c r="O104" s="57">
        <v>0</v>
      </c>
    </row>
    <row r="105" spans="1:16" x14ac:dyDescent="0.2">
      <c r="A105" s="265">
        <v>14</v>
      </c>
      <c r="B105" s="344" t="s">
        <v>33</v>
      </c>
      <c r="C105" s="269" t="s">
        <v>14</v>
      </c>
      <c r="D105" s="265">
        <v>19</v>
      </c>
      <c r="E105" s="261" t="s">
        <v>99</v>
      </c>
      <c r="F105" s="263" t="s">
        <v>14</v>
      </c>
      <c r="G105" s="258" t="s">
        <v>41</v>
      </c>
      <c r="H105" s="249">
        <v>921</v>
      </c>
      <c r="I105" s="169" t="s">
        <v>258</v>
      </c>
      <c r="J105" s="28">
        <v>1718.9</v>
      </c>
      <c r="K105" s="28">
        <v>1718.9</v>
      </c>
      <c r="L105" s="28"/>
      <c r="M105" s="28"/>
      <c r="N105" s="234">
        <f>J105-L105-M105</f>
        <v>1718.9</v>
      </c>
      <c r="O105" s="57"/>
      <c r="P105" s="202" t="s">
        <v>279</v>
      </c>
    </row>
    <row r="106" spans="1:16" x14ac:dyDescent="0.2">
      <c r="A106" s="266"/>
      <c r="B106" s="345"/>
      <c r="C106" s="270"/>
      <c r="D106" s="266"/>
      <c r="E106" s="262"/>
      <c r="F106" s="264"/>
      <c r="G106" s="259"/>
      <c r="H106" s="27"/>
      <c r="I106" s="169"/>
      <c r="J106" s="28"/>
      <c r="K106" s="28"/>
      <c r="L106" s="28"/>
      <c r="M106" s="28"/>
      <c r="N106" s="28"/>
      <c r="O106" s="57"/>
    </row>
    <row r="107" spans="1:16" x14ac:dyDescent="0.2">
      <c r="A107" s="266"/>
      <c r="B107" s="345"/>
      <c r="C107" s="270"/>
      <c r="D107" s="266"/>
      <c r="E107" s="262"/>
      <c r="F107" s="264"/>
      <c r="G107" s="259"/>
      <c r="H107" s="27"/>
      <c r="I107" s="169"/>
      <c r="J107" s="28"/>
      <c r="K107" s="28"/>
      <c r="L107" s="28"/>
      <c r="M107" s="28"/>
      <c r="N107" s="28"/>
      <c r="O107" s="57"/>
    </row>
    <row r="108" spans="1:16" x14ac:dyDescent="0.2">
      <c r="A108" s="266"/>
      <c r="B108" s="345"/>
      <c r="C108" s="270"/>
      <c r="D108" s="266"/>
      <c r="E108" s="262"/>
      <c r="F108" s="264"/>
      <c r="G108" s="259"/>
      <c r="H108" s="27"/>
      <c r="I108" s="169"/>
      <c r="J108" s="28"/>
      <c r="K108" s="28"/>
      <c r="L108" s="28"/>
      <c r="M108" s="28"/>
      <c r="N108" s="28"/>
      <c r="O108" s="57"/>
    </row>
    <row r="109" spans="1:16" x14ac:dyDescent="0.2">
      <c r="A109" s="56"/>
      <c r="B109" s="112" t="s">
        <v>13</v>
      </c>
      <c r="C109" s="117"/>
      <c r="D109" s="56"/>
      <c r="E109" s="55"/>
      <c r="F109" s="138"/>
      <c r="G109" s="55"/>
      <c r="H109" s="27"/>
      <c r="I109" s="169"/>
      <c r="J109" s="57">
        <f>SUM(J105:J108)</f>
        <v>1718.9</v>
      </c>
      <c r="K109" s="57">
        <f>SUM(K105:K108)</f>
        <v>1718.9</v>
      </c>
      <c r="L109" s="57">
        <f>SUM(L105:L108)</f>
        <v>0</v>
      </c>
      <c r="M109" s="57">
        <f>SUM(M105:M108)</f>
        <v>0</v>
      </c>
      <c r="N109" s="57">
        <f>SUM(N105:N108)</f>
        <v>1718.9</v>
      </c>
      <c r="O109" s="57">
        <v>0</v>
      </c>
    </row>
    <row r="110" spans="1:16" ht="12.75" customHeight="1" x14ac:dyDescent="0.2">
      <c r="A110" s="265">
        <v>15</v>
      </c>
      <c r="B110" s="344" t="s">
        <v>80</v>
      </c>
      <c r="C110" s="265" t="s">
        <v>14</v>
      </c>
      <c r="D110" s="265">
        <v>211</v>
      </c>
      <c r="E110" s="258" t="s">
        <v>149</v>
      </c>
      <c r="F110" s="307" t="s">
        <v>14</v>
      </c>
      <c r="G110" s="307" t="s">
        <v>81</v>
      </c>
      <c r="H110" s="249">
        <v>2156</v>
      </c>
      <c r="I110" s="169" t="s">
        <v>258</v>
      </c>
      <c r="J110" s="28">
        <v>1698.32</v>
      </c>
      <c r="K110" s="28">
        <v>1698.32</v>
      </c>
      <c r="L110" s="28"/>
      <c r="M110" s="28"/>
      <c r="N110" s="234">
        <f>J110-L110-M110</f>
        <v>1698.32</v>
      </c>
      <c r="O110" s="57"/>
      <c r="P110" s="202" t="s">
        <v>279</v>
      </c>
    </row>
    <row r="111" spans="1:16" x14ac:dyDescent="0.2">
      <c r="A111" s="266"/>
      <c r="B111" s="345"/>
      <c r="C111" s="266"/>
      <c r="D111" s="266"/>
      <c r="E111" s="259"/>
      <c r="F111" s="308"/>
      <c r="G111" s="308"/>
      <c r="H111" s="27"/>
      <c r="I111" s="169"/>
      <c r="J111" s="28"/>
      <c r="K111" s="28"/>
      <c r="L111" s="28"/>
      <c r="M111" s="28"/>
      <c r="N111" s="28"/>
      <c r="O111" s="57"/>
    </row>
    <row r="112" spans="1:16" x14ac:dyDescent="0.2">
      <c r="A112" s="266"/>
      <c r="B112" s="345"/>
      <c r="C112" s="266"/>
      <c r="D112" s="266"/>
      <c r="E112" s="259"/>
      <c r="F112" s="308"/>
      <c r="G112" s="308"/>
      <c r="H112" s="27"/>
      <c r="I112" s="169"/>
      <c r="J112" s="28"/>
      <c r="K112" s="28"/>
      <c r="L112" s="28"/>
      <c r="M112" s="28"/>
      <c r="N112" s="28"/>
      <c r="O112" s="57"/>
    </row>
    <row r="113" spans="1:16" x14ac:dyDescent="0.2">
      <c r="A113" s="68"/>
      <c r="B113" s="345"/>
      <c r="C113" s="266"/>
      <c r="D113" s="266"/>
      <c r="E113" s="259"/>
      <c r="F113" s="308"/>
      <c r="G113" s="308"/>
      <c r="H113" s="27"/>
      <c r="I113" s="169"/>
      <c r="J113" s="28"/>
      <c r="K113" s="28"/>
      <c r="L113" s="28"/>
      <c r="M113" s="28"/>
      <c r="N113" s="28"/>
      <c r="O113" s="57"/>
    </row>
    <row r="114" spans="1:16" x14ac:dyDescent="0.2">
      <c r="A114" s="54"/>
      <c r="B114" s="112" t="s">
        <v>13</v>
      </c>
      <c r="C114" s="117"/>
      <c r="D114" s="56"/>
      <c r="E114" s="55"/>
      <c r="F114" s="138"/>
      <c r="G114" s="55"/>
      <c r="H114" s="27"/>
      <c r="I114" s="169"/>
      <c r="J114" s="57">
        <f>SUM(J110:J112)</f>
        <v>1698.32</v>
      </c>
      <c r="K114" s="57">
        <f>SUM(K110:K112)</f>
        <v>1698.32</v>
      </c>
      <c r="L114" s="57">
        <f>SUM(L110:L112)</f>
        <v>0</v>
      </c>
      <c r="M114" s="57">
        <f>SUM(M110:M112)</f>
        <v>0</v>
      </c>
      <c r="N114" s="57">
        <f>SUM(N110:N112)</f>
        <v>1698.32</v>
      </c>
      <c r="O114" s="57">
        <v>0</v>
      </c>
    </row>
    <row r="115" spans="1:16" ht="12.75" customHeight="1" x14ac:dyDescent="0.2">
      <c r="A115" s="265">
        <v>16</v>
      </c>
      <c r="B115" s="344" t="s">
        <v>265</v>
      </c>
      <c r="C115" s="269" t="s">
        <v>14</v>
      </c>
      <c r="D115" s="265">
        <v>16</v>
      </c>
      <c r="E115" s="346" t="s">
        <v>149</v>
      </c>
      <c r="F115" s="263" t="s">
        <v>14</v>
      </c>
      <c r="G115" s="258" t="s">
        <v>266</v>
      </c>
      <c r="H115" s="249">
        <v>23085</v>
      </c>
      <c r="I115" s="169" t="s">
        <v>258</v>
      </c>
      <c r="J115" s="28">
        <v>3689.82</v>
      </c>
      <c r="K115" s="28">
        <v>3689.82</v>
      </c>
      <c r="L115" s="28"/>
      <c r="M115" s="28"/>
      <c r="N115" s="234">
        <f>J115-L115-M115</f>
        <v>3689.82</v>
      </c>
      <c r="O115" s="57"/>
      <c r="P115" s="202" t="s">
        <v>279</v>
      </c>
    </row>
    <row r="116" spans="1:16" x14ac:dyDescent="0.2">
      <c r="A116" s="266"/>
      <c r="B116" s="345"/>
      <c r="C116" s="270"/>
      <c r="D116" s="266"/>
      <c r="E116" s="262"/>
      <c r="F116" s="264"/>
      <c r="G116" s="259"/>
      <c r="H116" s="27"/>
      <c r="I116" s="169"/>
      <c r="J116" s="28"/>
      <c r="K116" s="28"/>
      <c r="L116" s="28"/>
      <c r="M116" s="28"/>
      <c r="N116" s="28"/>
      <c r="O116" s="57"/>
    </row>
    <row r="117" spans="1:16" x14ac:dyDescent="0.2">
      <c r="A117" s="266"/>
      <c r="B117" s="345"/>
      <c r="C117" s="270"/>
      <c r="D117" s="266"/>
      <c r="E117" s="262"/>
      <c r="F117" s="264"/>
      <c r="G117" s="259"/>
      <c r="H117" s="27"/>
      <c r="I117" s="169"/>
      <c r="J117" s="28"/>
      <c r="K117" s="28"/>
      <c r="L117" s="28"/>
      <c r="M117" s="28"/>
      <c r="N117" s="28"/>
      <c r="O117" s="57"/>
    </row>
    <row r="118" spans="1:16" x14ac:dyDescent="0.2">
      <c r="A118" s="68"/>
      <c r="B118" s="109"/>
      <c r="C118" s="116"/>
      <c r="D118" s="68"/>
      <c r="E118" s="82"/>
      <c r="F118" s="153"/>
      <c r="G118" s="259"/>
      <c r="H118" s="27"/>
      <c r="I118" s="169"/>
      <c r="J118" s="28"/>
      <c r="K118" s="28"/>
      <c r="L118" s="28"/>
      <c r="M118" s="28"/>
      <c r="N118" s="28"/>
      <c r="O118" s="57"/>
    </row>
    <row r="119" spans="1:16" x14ac:dyDescent="0.2">
      <c r="A119" s="54"/>
      <c r="B119" s="112" t="s">
        <v>13</v>
      </c>
      <c r="C119" s="117"/>
      <c r="D119" s="56"/>
      <c r="E119" s="55"/>
      <c r="F119" s="138"/>
      <c r="G119" s="55"/>
      <c r="H119" s="27"/>
      <c r="I119" s="169"/>
      <c r="J119" s="57">
        <f>SUM(J115:J117)</f>
        <v>3689.82</v>
      </c>
      <c r="K119" s="57">
        <f>SUM(K115:K117)</f>
        <v>3689.82</v>
      </c>
      <c r="L119" s="57">
        <f>SUM(L115:L117)</f>
        <v>0</v>
      </c>
      <c r="M119" s="57">
        <f>SUM(M115:M117)</f>
        <v>0</v>
      </c>
      <c r="N119" s="57">
        <f>SUM(N115:N117)</f>
        <v>3689.82</v>
      </c>
      <c r="O119" s="57">
        <v>0</v>
      </c>
    </row>
    <row r="120" spans="1:16" ht="12.75" customHeight="1" x14ac:dyDescent="0.2">
      <c r="A120" s="265">
        <v>17</v>
      </c>
      <c r="B120" s="344" t="s">
        <v>34</v>
      </c>
      <c r="C120" s="269" t="s">
        <v>19</v>
      </c>
      <c r="D120" s="265">
        <v>28</v>
      </c>
      <c r="E120" s="258" t="s">
        <v>149</v>
      </c>
      <c r="F120" s="263" t="s">
        <v>19</v>
      </c>
      <c r="G120" s="258" t="s">
        <v>47</v>
      </c>
      <c r="H120" s="249">
        <v>4686</v>
      </c>
      <c r="I120" s="169" t="s">
        <v>258</v>
      </c>
      <c r="J120" s="28">
        <v>8557.25</v>
      </c>
      <c r="K120" s="28">
        <v>8557.25</v>
      </c>
      <c r="L120" s="28"/>
      <c r="M120" s="28"/>
      <c r="N120" s="234">
        <f>J120-L120-M120</f>
        <v>8557.25</v>
      </c>
      <c r="O120" s="57"/>
      <c r="P120" s="202" t="s">
        <v>279</v>
      </c>
    </row>
    <row r="121" spans="1:16" x14ac:dyDescent="0.2">
      <c r="A121" s="266"/>
      <c r="B121" s="345"/>
      <c r="C121" s="270"/>
      <c r="D121" s="266"/>
      <c r="E121" s="259"/>
      <c r="F121" s="264"/>
      <c r="G121" s="259"/>
      <c r="H121" s="27"/>
      <c r="I121" s="169"/>
      <c r="J121" s="28"/>
      <c r="K121" s="28"/>
      <c r="L121" s="28"/>
      <c r="M121" s="28"/>
      <c r="N121" s="28"/>
      <c r="O121" s="57"/>
    </row>
    <row r="122" spans="1:16" x14ac:dyDescent="0.2">
      <c r="A122" s="266"/>
      <c r="B122" s="345"/>
      <c r="C122" s="270"/>
      <c r="D122" s="266"/>
      <c r="E122" s="259"/>
      <c r="F122" s="264"/>
      <c r="G122" s="259"/>
      <c r="H122" s="27"/>
      <c r="I122" s="169"/>
      <c r="J122" s="28"/>
      <c r="K122" s="28"/>
      <c r="L122" s="28"/>
      <c r="M122" s="28"/>
      <c r="N122" s="28"/>
      <c r="O122" s="57"/>
    </row>
    <row r="123" spans="1:16" x14ac:dyDescent="0.2">
      <c r="A123" s="266"/>
      <c r="B123" s="345"/>
      <c r="C123" s="270"/>
      <c r="D123" s="266"/>
      <c r="E123" s="259"/>
      <c r="F123" s="264"/>
      <c r="G123" s="259"/>
      <c r="H123" s="27"/>
      <c r="I123" s="169"/>
      <c r="J123" s="28"/>
      <c r="K123" s="28"/>
      <c r="L123" s="28"/>
      <c r="M123" s="28"/>
      <c r="N123" s="28"/>
      <c r="O123" s="57"/>
    </row>
    <row r="124" spans="1:16" x14ac:dyDescent="0.2">
      <c r="A124" s="219"/>
      <c r="B124" s="241" t="s">
        <v>13</v>
      </c>
      <c r="C124" s="117"/>
      <c r="D124" s="56"/>
      <c r="E124" s="55"/>
      <c r="F124" s="138"/>
      <c r="G124" s="55"/>
      <c r="H124" s="27"/>
      <c r="I124" s="169"/>
      <c r="J124" s="57">
        <f>SUM(J120:J123)</f>
        <v>8557.25</v>
      </c>
      <c r="K124" s="57">
        <f>SUM(K120:K123)</f>
        <v>8557.25</v>
      </c>
      <c r="L124" s="57">
        <f>SUM(L120:L123)</f>
        <v>0</v>
      </c>
      <c r="M124" s="57">
        <f>SUM(M120:M123)</f>
        <v>0</v>
      </c>
      <c r="N124" s="57">
        <f>SUM(N120:N123)</f>
        <v>8557.25</v>
      </c>
      <c r="O124" s="57">
        <v>0</v>
      </c>
    </row>
    <row r="125" spans="1:16" x14ac:dyDescent="0.2">
      <c r="A125" s="205"/>
      <c r="B125" s="347" t="s">
        <v>69</v>
      </c>
      <c r="C125" s="269" t="s">
        <v>14</v>
      </c>
      <c r="D125" s="265">
        <v>802</v>
      </c>
      <c r="E125" s="346" t="s">
        <v>149</v>
      </c>
      <c r="F125" s="263" t="s">
        <v>14</v>
      </c>
      <c r="G125" s="258" t="s">
        <v>70</v>
      </c>
      <c r="H125" s="249">
        <v>8960110565</v>
      </c>
      <c r="I125" s="222">
        <v>42528</v>
      </c>
      <c r="J125" s="57">
        <v>7365.16</v>
      </c>
      <c r="K125" s="57">
        <v>6809.54</v>
      </c>
      <c r="L125" s="57"/>
      <c r="M125" s="57">
        <v>555.62</v>
      </c>
      <c r="N125" s="234">
        <f>J125-L125-M125</f>
        <v>6809.54</v>
      </c>
      <c r="O125" s="57"/>
      <c r="P125" s="202" t="s">
        <v>279</v>
      </c>
    </row>
    <row r="126" spans="1:16" x14ac:dyDescent="0.2">
      <c r="A126" s="206"/>
      <c r="B126" s="348"/>
      <c r="C126" s="270"/>
      <c r="D126" s="266"/>
      <c r="E126" s="262"/>
      <c r="F126" s="264"/>
      <c r="G126" s="259"/>
      <c r="H126" s="249">
        <v>8960110567</v>
      </c>
      <c r="I126" s="222">
        <v>42528</v>
      </c>
      <c r="J126" s="57">
        <v>387.64</v>
      </c>
      <c r="K126" s="57">
        <v>258.43</v>
      </c>
      <c r="L126" s="57"/>
      <c r="M126" s="57">
        <v>129.21</v>
      </c>
      <c r="N126" s="234">
        <f>J126-L126-M126</f>
        <v>258.42999999999995</v>
      </c>
      <c r="O126" s="57"/>
      <c r="P126" s="202" t="s">
        <v>279</v>
      </c>
    </row>
    <row r="127" spans="1:16" x14ac:dyDescent="0.2">
      <c r="A127" s="206">
        <v>18</v>
      </c>
      <c r="B127" s="348"/>
      <c r="C127" s="270"/>
      <c r="D127" s="266"/>
      <c r="E127" s="262"/>
      <c r="F127" s="264"/>
      <c r="G127" s="259"/>
      <c r="H127" s="27"/>
      <c r="I127" s="169"/>
      <c r="J127" s="57"/>
      <c r="K127" s="57"/>
      <c r="L127" s="57"/>
      <c r="M127" s="57"/>
      <c r="N127" s="57"/>
      <c r="O127" s="57"/>
    </row>
    <row r="128" spans="1:16" x14ac:dyDescent="0.2">
      <c r="A128" s="206"/>
      <c r="B128" s="348"/>
      <c r="C128" s="270"/>
      <c r="D128" s="266"/>
      <c r="E128" s="262"/>
      <c r="F128" s="264"/>
      <c r="G128" s="259"/>
      <c r="H128" s="27"/>
      <c r="I128" s="169"/>
      <c r="J128" s="57"/>
      <c r="K128" s="57"/>
      <c r="L128" s="57"/>
      <c r="M128" s="57"/>
      <c r="N128" s="57"/>
      <c r="O128" s="57"/>
    </row>
    <row r="129" spans="1:16" x14ac:dyDescent="0.2">
      <c r="A129" s="221"/>
      <c r="B129" s="348"/>
      <c r="C129" s="270"/>
      <c r="D129" s="266"/>
      <c r="E129" s="262"/>
      <c r="F129" s="264"/>
      <c r="G129" s="260"/>
      <c r="H129" s="27"/>
      <c r="I129" s="169"/>
      <c r="J129" s="57"/>
      <c r="K129" s="57"/>
      <c r="L129" s="57"/>
      <c r="M129" s="57"/>
      <c r="N129" s="57"/>
      <c r="O129" s="57"/>
    </row>
    <row r="130" spans="1:16" x14ac:dyDescent="0.2">
      <c r="A130" s="219"/>
      <c r="B130" s="241" t="s">
        <v>13</v>
      </c>
      <c r="C130" s="207"/>
      <c r="D130" s="205"/>
      <c r="E130" s="209"/>
      <c r="F130" s="210"/>
      <c r="G130" s="204"/>
      <c r="H130" s="27"/>
      <c r="I130" s="169"/>
      <c r="J130" s="57">
        <f>SUM(J125:J129)</f>
        <v>7752.8</v>
      </c>
      <c r="K130" s="57">
        <f t="shared" ref="K130:N130" si="5">SUM(K125:K129)</f>
        <v>7067.97</v>
      </c>
      <c r="L130" s="57">
        <f t="shared" si="5"/>
        <v>0</v>
      </c>
      <c r="M130" s="57">
        <f t="shared" si="5"/>
        <v>684.83</v>
      </c>
      <c r="N130" s="57">
        <f t="shared" si="5"/>
        <v>7067.97</v>
      </c>
      <c r="O130" s="57">
        <v>0</v>
      </c>
    </row>
    <row r="131" spans="1:16" ht="14.25" customHeight="1" x14ac:dyDescent="0.2">
      <c r="A131" s="205"/>
      <c r="B131" s="243" t="s">
        <v>274</v>
      </c>
      <c r="C131" s="207"/>
      <c r="D131" s="205"/>
      <c r="E131" s="352" t="s">
        <v>149</v>
      </c>
      <c r="F131" s="210"/>
      <c r="G131" s="231" t="s">
        <v>276</v>
      </c>
      <c r="H131" s="252">
        <v>1</v>
      </c>
      <c r="I131" s="169" t="s">
        <v>278</v>
      </c>
      <c r="J131" s="28">
        <v>2146.6799999999998</v>
      </c>
      <c r="K131" s="28">
        <v>2146.6799999999998</v>
      </c>
      <c r="L131" s="28"/>
      <c r="M131" s="28"/>
      <c r="N131" s="234">
        <v>2146.6799999999998</v>
      </c>
      <c r="O131" s="57"/>
      <c r="P131" s="202" t="s">
        <v>279</v>
      </c>
    </row>
    <row r="132" spans="1:16" x14ac:dyDescent="0.2">
      <c r="A132" s="206">
        <v>19</v>
      </c>
      <c r="B132" s="244" t="s">
        <v>275</v>
      </c>
      <c r="C132" s="208" t="s">
        <v>118</v>
      </c>
      <c r="D132" s="206">
        <v>935</v>
      </c>
      <c r="E132" s="259"/>
      <c r="F132" s="211" t="s">
        <v>44</v>
      </c>
      <c r="G132" s="229" t="s">
        <v>277</v>
      </c>
      <c r="H132" s="165"/>
      <c r="I132" s="169"/>
      <c r="J132" s="57"/>
      <c r="K132" s="57"/>
      <c r="L132" s="57"/>
      <c r="M132" s="57"/>
      <c r="N132" s="57"/>
      <c r="O132" s="57"/>
    </row>
    <row r="133" spans="1:16" x14ac:dyDescent="0.2">
      <c r="A133" s="206"/>
      <c r="B133" s="244" t="s">
        <v>271</v>
      </c>
      <c r="C133" s="208"/>
      <c r="D133" s="206"/>
      <c r="E133" s="259"/>
      <c r="F133" s="211"/>
      <c r="G133" s="229" t="s">
        <v>272</v>
      </c>
      <c r="H133" s="165"/>
      <c r="I133" s="169"/>
      <c r="J133" s="57"/>
      <c r="K133" s="57"/>
      <c r="L133" s="57"/>
      <c r="M133" s="57"/>
      <c r="N133" s="57" t="s">
        <v>280</v>
      </c>
      <c r="O133" s="57"/>
    </row>
    <row r="134" spans="1:16" x14ac:dyDescent="0.2">
      <c r="A134" s="221"/>
      <c r="C134" s="223"/>
      <c r="D134" s="221"/>
      <c r="E134" s="259"/>
      <c r="F134" s="216"/>
      <c r="G134" s="228" t="s">
        <v>273</v>
      </c>
      <c r="H134" s="165"/>
      <c r="I134" s="169"/>
      <c r="J134" s="57"/>
      <c r="K134" s="57"/>
      <c r="L134" s="57"/>
      <c r="M134" s="57"/>
      <c r="N134" s="57"/>
      <c r="O134" s="57"/>
    </row>
    <row r="135" spans="1:16" x14ac:dyDescent="0.2">
      <c r="A135" s="219"/>
      <c r="B135" s="242" t="s">
        <v>13</v>
      </c>
      <c r="C135" s="208"/>
      <c r="D135" s="206"/>
      <c r="E135" s="217"/>
      <c r="F135" s="211"/>
      <c r="G135" s="213"/>
      <c r="H135" s="27"/>
      <c r="I135" s="169"/>
      <c r="J135" s="57">
        <v>2146.6799999999998</v>
      </c>
      <c r="K135" s="57">
        <v>2146.6799999999998</v>
      </c>
      <c r="L135" s="57"/>
      <c r="M135" s="57"/>
      <c r="N135" s="57">
        <v>2146.6799999999998</v>
      </c>
      <c r="O135" s="57">
        <v>0</v>
      </c>
    </row>
    <row r="136" spans="1:16" ht="14.25" customHeight="1" x14ac:dyDescent="0.2">
      <c r="A136" s="205"/>
      <c r="B136" s="215"/>
      <c r="C136" s="224"/>
      <c r="D136" s="205"/>
      <c r="E136" s="258" t="s">
        <v>149</v>
      </c>
      <c r="F136" s="210"/>
      <c r="G136" s="212" t="s">
        <v>285</v>
      </c>
      <c r="H136" s="252">
        <v>1116491102</v>
      </c>
      <c r="I136" s="169" t="s">
        <v>258</v>
      </c>
      <c r="J136" s="28">
        <v>3327.29</v>
      </c>
      <c r="K136" s="28">
        <v>3327.29</v>
      </c>
      <c r="L136" s="28"/>
      <c r="M136" s="28"/>
      <c r="N136" s="234">
        <v>3327.29</v>
      </c>
      <c r="O136" s="57"/>
      <c r="P136" s="202" t="s">
        <v>279</v>
      </c>
    </row>
    <row r="137" spans="1:16" x14ac:dyDescent="0.2">
      <c r="A137" s="206">
        <v>20</v>
      </c>
      <c r="B137" s="245" t="s">
        <v>282</v>
      </c>
      <c r="C137" s="240" t="s">
        <v>15</v>
      </c>
      <c r="D137" s="220">
        <v>852</v>
      </c>
      <c r="E137" s="259"/>
      <c r="F137" s="211" t="s">
        <v>284</v>
      </c>
      <c r="G137" s="213" t="s">
        <v>286</v>
      </c>
      <c r="H137" s="165"/>
      <c r="I137" s="169"/>
      <c r="J137" s="57"/>
      <c r="K137" s="57"/>
      <c r="L137" s="57"/>
      <c r="M137" s="57"/>
      <c r="N137" s="57"/>
      <c r="O137" s="57"/>
    </row>
    <row r="138" spans="1:16" x14ac:dyDescent="0.2">
      <c r="A138" s="206"/>
      <c r="B138" s="245" t="s">
        <v>283</v>
      </c>
      <c r="C138" s="225"/>
      <c r="D138" s="206"/>
      <c r="E138" s="259"/>
      <c r="F138" s="211"/>
      <c r="G138" s="213" t="s">
        <v>272</v>
      </c>
      <c r="H138" s="165"/>
      <c r="I138" s="169"/>
      <c r="J138" s="57"/>
      <c r="K138" s="57"/>
      <c r="L138" s="57"/>
      <c r="M138" s="57"/>
      <c r="N138" s="57"/>
      <c r="O138" s="57"/>
    </row>
    <row r="139" spans="1:16" x14ac:dyDescent="0.2">
      <c r="A139" s="221"/>
      <c r="B139" s="218"/>
      <c r="C139" s="226"/>
      <c r="D139" s="221"/>
      <c r="E139" s="260"/>
      <c r="F139" s="216"/>
      <c r="G139" s="230" t="s">
        <v>287</v>
      </c>
      <c r="H139" s="165"/>
      <c r="I139" s="169"/>
      <c r="J139" s="57"/>
      <c r="K139" s="57"/>
      <c r="L139" s="57"/>
      <c r="M139" s="57"/>
      <c r="N139" s="57"/>
      <c r="O139" s="57"/>
    </row>
    <row r="140" spans="1:16" x14ac:dyDescent="0.2">
      <c r="A140" s="221"/>
      <c r="B140" s="215" t="s">
        <v>13</v>
      </c>
      <c r="C140" s="223"/>
      <c r="D140" s="221"/>
      <c r="E140" s="227"/>
      <c r="F140" s="216"/>
      <c r="G140" s="214"/>
      <c r="H140" s="27"/>
      <c r="I140" s="169"/>
      <c r="J140" s="57">
        <v>3327.29</v>
      </c>
      <c r="K140" s="57">
        <v>3327.29</v>
      </c>
      <c r="L140" s="57"/>
      <c r="M140" s="57"/>
      <c r="N140" s="57">
        <v>3327.29</v>
      </c>
      <c r="O140" s="57"/>
    </row>
    <row r="141" spans="1:16" x14ac:dyDescent="0.2">
      <c r="A141" s="3"/>
      <c r="B141" s="3" t="s">
        <v>21</v>
      </c>
      <c r="C141" s="4"/>
      <c r="D141" s="31"/>
      <c r="E141" s="31"/>
      <c r="F141" s="4"/>
      <c r="G141" s="32"/>
      <c r="H141" s="26"/>
      <c r="I141" s="30"/>
      <c r="J141" s="24">
        <f>J18+J29+J34+J38+J43+J48+J53+J58+J74+J78+J89+J95+J104+J109+J114+J119+J124+J130+J135+J140</f>
        <v>404474.04999999993</v>
      </c>
      <c r="K141" s="24">
        <f t="shared" ref="K141:N141" si="6">K18+K29+K34+K38+K43+K48+K53+K58+K74+K78+K89+K95+K104+K109+K114+K119+K124+K130+K135+K140</f>
        <v>394401.88</v>
      </c>
      <c r="L141" s="24">
        <f t="shared" si="6"/>
        <v>344.93</v>
      </c>
      <c r="M141" s="24">
        <f t="shared" si="6"/>
        <v>10072.17</v>
      </c>
      <c r="N141" s="24">
        <f t="shared" si="6"/>
        <v>350000</v>
      </c>
      <c r="O141" s="24">
        <v>44056.95</v>
      </c>
    </row>
    <row r="142" spans="1:16" x14ac:dyDescent="0.2">
      <c r="A142" s="70"/>
      <c r="B142" s="70"/>
      <c r="C142" s="74"/>
      <c r="D142" s="72"/>
      <c r="E142" s="72"/>
      <c r="F142" s="74"/>
      <c r="G142" s="34"/>
      <c r="H142" s="73"/>
      <c r="I142" s="71"/>
      <c r="J142" s="75"/>
      <c r="K142" s="75"/>
      <c r="L142" s="75"/>
      <c r="M142" s="75"/>
      <c r="N142" s="75"/>
      <c r="O142" s="75"/>
    </row>
    <row r="143" spans="1:16" x14ac:dyDescent="0.2">
      <c r="A143" s="128" t="s">
        <v>90</v>
      </c>
      <c r="B143" s="128"/>
      <c r="C143" s="141"/>
      <c r="D143" s="98"/>
      <c r="E143" s="41"/>
      <c r="F143" s="120" t="s">
        <v>171</v>
      </c>
      <c r="G143" s="79"/>
      <c r="H143" s="35"/>
      <c r="I143" s="98"/>
      <c r="J143" s="1"/>
      <c r="K143" s="123" t="s">
        <v>89</v>
      </c>
      <c r="L143" s="123"/>
      <c r="M143" s="123"/>
      <c r="N143" s="123"/>
      <c r="O143" s="6"/>
    </row>
    <row r="144" spans="1:16" x14ac:dyDescent="0.2">
      <c r="A144" s="140" t="s">
        <v>45</v>
      </c>
      <c r="B144" s="140"/>
      <c r="C144" s="142"/>
      <c r="D144" s="49"/>
      <c r="E144" s="42"/>
      <c r="F144" s="45" t="s">
        <v>22</v>
      </c>
      <c r="G144" s="39"/>
      <c r="H144" s="80"/>
      <c r="I144" s="49"/>
      <c r="J144" s="46"/>
      <c r="K144" s="45" t="s">
        <v>91</v>
      </c>
      <c r="L144" s="6"/>
      <c r="M144" s="43"/>
      <c r="N144" s="43"/>
      <c r="O144" s="6"/>
    </row>
    <row r="145" spans="1:16" x14ac:dyDescent="0.2">
      <c r="A145" s="38"/>
      <c r="B145" s="47"/>
      <c r="C145" s="36"/>
      <c r="D145" s="98"/>
      <c r="E145" s="40"/>
      <c r="F145" s="121"/>
      <c r="G145" s="39"/>
      <c r="H145" s="39"/>
      <c r="I145" s="49"/>
      <c r="J145" s="37"/>
      <c r="K145" s="45"/>
      <c r="L145" s="6"/>
      <c r="M145" s="43"/>
      <c r="N145" s="43"/>
      <c r="O145" s="43"/>
      <c r="P145" s="2"/>
    </row>
    <row r="146" spans="1:16" x14ac:dyDescent="0.2">
      <c r="A146" s="38"/>
      <c r="B146" s="47"/>
      <c r="C146" s="36"/>
      <c r="D146" s="99"/>
      <c r="E146" s="48"/>
      <c r="F146" s="121"/>
      <c r="G146" s="81"/>
      <c r="H146" s="41"/>
      <c r="I146" s="49"/>
      <c r="J146" s="50"/>
      <c r="K146" s="51"/>
      <c r="L146" s="6"/>
      <c r="M146" s="43"/>
      <c r="N146" s="43"/>
      <c r="O146" s="43"/>
    </row>
    <row r="147" spans="1:16" x14ac:dyDescent="0.2">
      <c r="A147" s="38"/>
      <c r="B147" s="33"/>
      <c r="C147" s="143"/>
      <c r="D147" s="100"/>
      <c r="E147" s="6"/>
      <c r="F147" s="53"/>
      <c r="G147" s="38"/>
      <c r="H147" s="35"/>
      <c r="I147" s="49"/>
      <c r="J147" s="50"/>
      <c r="K147" s="2"/>
      <c r="L147" s="52" t="s">
        <v>62</v>
      </c>
      <c r="M147" s="43"/>
      <c r="N147" s="43"/>
      <c r="O147" s="6"/>
    </row>
    <row r="148" spans="1:16" x14ac:dyDescent="0.2">
      <c r="A148" s="38"/>
      <c r="B148" s="33"/>
      <c r="C148" s="143"/>
      <c r="D148" s="100"/>
      <c r="E148" s="6"/>
      <c r="F148" s="53"/>
      <c r="G148" s="38"/>
      <c r="H148" s="81"/>
      <c r="I148" s="100"/>
      <c r="J148" s="43"/>
      <c r="K148" s="2"/>
      <c r="L148" s="43" t="s">
        <v>73</v>
      </c>
      <c r="M148" s="43"/>
      <c r="N148" s="43"/>
      <c r="O148" s="6"/>
    </row>
    <row r="149" spans="1:16" x14ac:dyDescent="0.2">
      <c r="A149" s="38"/>
      <c r="B149" s="33"/>
      <c r="C149" s="143"/>
      <c r="D149" s="100"/>
      <c r="E149" s="6"/>
      <c r="F149" s="53"/>
      <c r="G149" s="38"/>
      <c r="H149" s="38"/>
      <c r="I149" s="100"/>
      <c r="J149" s="43"/>
      <c r="K149" s="43"/>
      <c r="L149" s="6"/>
      <c r="M149" s="43"/>
      <c r="N149" s="6"/>
      <c r="O149" s="6"/>
    </row>
    <row r="150" spans="1:16" x14ac:dyDescent="0.2">
      <c r="N150" s="2"/>
    </row>
    <row r="152" spans="1:16" x14ac:dyDescent="0.2">
      <c r="B152" s="202"/>
      <c r="E152" s="239"/>
      <c r="G152" s="202"/>
      <c r="L152" s="2"/>
      <c r="N152" s="2"/>
    </row>
  </sheetData>
  <sortState ref="H124:N125">
    <sortCondition ref="H124:H125"/>
  </sortState>
  <mergeCells count="135">
    <mergeCell ref="E131:E134"/>
    <mergeCell ref="E136:E139"/>
    <mergeCell ref="B2:N2"/>
    <mergeCell ref="A5:A6"/>
    <mergeCell ref="B5:B6"/>
    <mergeCell ref="C5:C6"/>
    <mergeCell ref="F5:F6"/>
    <mergeCell ref="G5:G6"/>
    <mergeCell ref="H5:J5"/>
    <mergeCell ref="M5:M6"/>
    <mergeCell ref="C7:C16"/>
    <mergeCell ref="D7:D16"/>
    <mergeCell ref="E7:E16"/>
    <mergeCell ref="F7:F16"/>
    <mergeCell ref="G7:G16"/>
    <mergeCell ref="G19:G28"/>
    <mergeCell ref="A7:A16"/>
    <mergeCell ref="B7:B16"/>
    <mergeCell ref="A19:A28"/>
    <mergeCell ref="B19:B28"/>
    <mergeCell ref="C19:C28"/>
    <mergeCell ref="D19:D28"/>
    <mergeCell ref="E19:E28"/>
    <mergeCell ref="F19:F28"/>
    <mergeCell ref="G30:G33"/>
    <mergeCell ref="C30:C33"/>
    <mergeCell ref="D30:D33"/>
    <mergeCell ref="E30:E33"/>
    <mergeCell ref="F30:F33"/>
    <mergeCell ref="G35:G37"/>
    <mergeCell ref="A30:A33"/>
    <mergeCell ref="B30:B33"/>
    <mergeCell ref="F44:F47"/>
    <mergeCell ref="G44:G47"/>
    <mergeCell ref="A39:A42"/>
    <mergeCell ref="B39:B42"/>
    <mergeCell ref="C39:C42"/>
    <mergeCell ref="D39:D42"/>
    <mergeCell ref="E39:E42"/>
    <mergeCell ref="A35:A37"/>
    <mergeCell ref="B35:B37"/>
    <mergeCell ref="C35:C37"/>
    <mergeCell ref="D35:D37"/>
    <mergeCell ref="E35:E37"/>
    <mergeCell ref="F35:F37"/>
    <mergeCell ref="A44:A47"/>
    <mergeCell ref="B44:B47"/>
    <mergeCell ref="C44:C47"/>
    <mergeCell ref="F39:F42"/>
    <mergeCell ref="G39:G42"/>
    <mergeCell ref="G49:G52"/>
    <mergeCell ref="F59:F73"/>
    <mergeCell ref="G59:G73"/>
    <mergeCell ref="A54:A56"/>
    <mergeCell ref="B54:B56"/>
    <mergeCell ref="C54:C56"/>
    <mergeCell ref="D54:D56"/>
    <mergeCell ref="E54:E56"/>
    <mergeCell ref="A49:A52"/>
    <mergeCell ref="B49:B52"/>
    <mergeCell ref="C49:C52"/>
    <mergeCell ref="D49:D52"/>
    <mergeCell ref="E49:E52"/>
    <mergeCell ref="F49:F52"/>
    <mergeCell ref="A59:A73"/>
    <mergeCell ref="B59:B73"/>
    <mergeCell ref="C59:C73"/>
    <mergeCell ref="D59:D73"/>
    <mergeCell ref="E59:E73"/>
    <mergeCell ref="A75:A77"/>
    <mergeCell ref="B75:B77"/>
    <mergeCell ref="A79:A88"/>
    <mergeCell ref="B79:B88"/>
    <mergeCell ref="C79:C88"/>
    <mergeCell ref="D79:D88"/>
    <mergeCell ref="E79:E88"/>
    <mergeCell ref="F79:F88"/>
    <mergeCell ref="D44:D47"/>
    <mergeCell ref="E44:E47"/>
    <mergeCell ref="D105:D108"/>
    <mergeCell ref="E105:E108"/>
    <mergeCell ref="F105:F108"/>
    <mergeCell ref="G90:G94"/>
    <mergeCell ref="G75:G77"/>
    <mergeCell ref="F54:F56"/>
    <mergeCell ref="C75:C77"/>
    <mergeCell ref="D75:D77"/>
    <mergeCell ref="E75:E77"/>
    <mergeCell ref="F75:F77"/>
    <mergeCell ref="G54:G57"/>
    <mergeCell ref="G79:G88"/>
    <mergeCell ref="G110:G113"/>
    <mergeCell ref="A105:A108"/>
    <mergeCell ref="B105:B108"/>
    <mergeCell ref="F96:F103"/>
    <mergeCell ref="G96:G103"/>
    <mergeCell ref="A90:A94"/>
    <mergeCell ref="B90:B94"/>
    <mergeCell ref="C90:C94"/>
    <mergeCell ref="D90:D94"/>
    <mergeCell ref="E90:E94"/>
    <mergeCell ref="A110:A112"/>
    <mergeCell ref="B110:B113"/>
    <mergeCell ref="C110:C113"/>
    <mergeCell ref="D110:D113"/>
    <mergeCell ref="E110:E113"/>
    <mergeCell ref="F110:F113"/>
    <mergeCell ref="A96:A103"/>
    <mergeCell ref="B96:B103"/>
    <mergeCell ref="C96:C103"/>
    <mergeCell ref="D96:D103"/>
    <mergeCell ref="E96:E103"/>
    <mergeCell ref="G105:G108"/>
    <mergeCell ref="F90:F94"/>
    <mergeCell ref="C105:C108"/>
    <mergeCell ref="G125:G129"/>
    <mergeCell ref="F120:F123"/>
    <mergeCell ref="G120:G123"/>
    <mergeCell ref="A115:A117"/>
    <mergeCell ref="B115:B117"/>
    <mergeCell ref="C115:C117"/>
    <mergeCell ref="D115:D117"/>
    <mergeCell ref="E115:E117"/>
    <mergeCell ref="G115:G118"/>
    <mergeCell ref="A120:A123"/>
    <mergeCell ref="B120:B123"/>
    <mergeCell ref="C120:C123"/>
    <mergeCell ref="D120:D123"/>
    <mergeCell ref="E120:E123"/>
    <mergeCell ref="F115:F117"/>
    <mergeCell ref="B125:B129"/>
    <mergeCell ref="C125:C129"/>
    <mergeCell ref="D125:D129"/>
    <mergeCell ref="E125:E129"/>
    <mergeCell ref="F125:F129"/>
  </mergeCells>
  <phoneticPr fontId="8" type="noConversion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 2015</vt:lpstr>
      <vt:lpstr>IAN 2016</vt:lpstr>
      <vt:lpstr>FEB 2016</vt:lpstr>
      <vt:lpstr>MAR 2016</vt:lpstr>
      <vt:lpstr>APR 2016</vt:lpstr>
      <vt:lpstr>MAI 2016</vt:lpstr>
      <vt:lpstr>IUNIE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2016-06-17T08:37:18Z</cp:lastPrinted>
  <dcterms:created xsi:type="dcterms:W3CDTF">2010-01-07T12:01:16Z</dcterms:created>
  <dcterms:modified xsi:type="dcterms:W3CDTF">2022-08-17T09:26:13Z</dcterms:modified>
</cp:coreProperties>
</file>